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'доходы'!$A$13:$F$121</definedName>
    <definedName name="_xlnm._FilterDatabase" localSheetId="1" hidden="1">'расходы'!$A$4:$F$167</definedName>
  </definedNames>
  <calcPr fullCalcOnLoad="1"/>
</workbook>
</file>

<file path=xl/sharedStrings.xml><?xml version="1.0" encoding="utf-8"?>
<sst xmlns="http://schemas.openxmlformats.org/spreadsheetml/2006/main" count="877" uniqueCount="502">
  <si>
    <t>000 1 03 02230 01 1000 110</t>
  </si>
  <si>
    <t>Прочая закупка товаров, работ и услуг для обеспечения государственных (муниципальных) нужд</t>
  </si>
  <si>
    <t>951 0309 0930000 000 000</t>
  </si>
  <si>
    <t>951 0309 0940000 000 000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</si>
  <si>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</si>
  <si>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951 0503 0720021430 000</t>
  </si>
  <si>
    <t>951 0502 0710090210 000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</si>
  <si>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</si>
  <si>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</si>
  <si>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</si>
  <si>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951 0203 9990051180 000</t>
  </si>
  <si>
    <t>951 0203 9990051180 121</t>
  </si>
  <si>
    <t>951 0203 9990051180 129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</si>
  <si>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</si>
  <si>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муниципального органа сельского поселения </t>
  </si>
  <si>
    <t>951 0309 0920021530 000</t>
  </si>
  <si>
    <t>Расходы по передаче полномочий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</si>
  <si>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Фонд оплаты труда учреждений</t>
  </si>
  <si>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</si>
  <si>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</si>
  <si>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</si>
  <si>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</si>
  <si>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</si>
  <si>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Денежные взыскания (штрафы), установленные законами сцъектов Российской Федерации за несоблюдение муниципальных правовых актов</t>
  </si>
  <si>
    <t>Денежные взыскания (штрафы), установленные законами сцъектов Российской Федерации за несоблюдение муниципальных правовых актов, зачисляемые в бюджеты поселений</t>
  </si>
  <si>
    <t>000 1 16 51040 02 0000 140</t>
  </si>
  <si>
    <t>Образование</t>
  </si>
  <si>
    <t>000 1 01 02020 01 2100 110</t>
  </si>
  <si>
    <t>000 1 01 02020 01 4000 110</t>
  </si>
  <si>
    <t>Профессиональная подготовка, переподготовка и повышение квалификации</t>
  </si>
  <si>
    <t>951 0309 1020085020 540</t>
  </si>
  <si>
    <t>951 0309 1020085020 000</t>
  </si>
  <si>
    <t>Расходы по передаче полномочий по финансовому обеспечению аварийно-спасательных служб и аварийно-спасательных формирований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</si>
  <si>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951 0309 1020000000 000</t>
  </si>
  <si>
    <t>951 0309 0930021540 244</t>
  </si>
  <si>
    <t>951 0309 0930021540 000</t>
  </si>
  <si>
    <t>951 0309 0920021530 244</t>
  </si>
  <si>
    <t>Обеспечение проведения выборов и референдумов</t>
  </si>
  <si>
    <t>951 0107 0000000000 000</t>
  </si>
  <si>
    <t>951 0107 9990000000 000</t>
  </si>
  <si>
    <t>951 0107 9990090460 244</t>
  </si>
  <si>
    <t>951 0107 9990090460 000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</si>
  <si>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</si>
  <si>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</si>
  <si>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</si>
  <si>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</si>
  <si>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</si>
  <si>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</si>
  <si>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</si>
  <si>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</si>
  <si>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</si>
  <si>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</si>
  <si>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</si>
  <si>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</si>
  <si>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</si>
  <si>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</si>
  <si>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</si>
  <si>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</si>
  <si>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</si>
  <si>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</si>
  <si>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</si>
  <si>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</si>
  <si>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</si>
  <si>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</si>
  <si>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</si>
  <si>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</si>
  <si>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</si>
  <si>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</si>
  <si>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</si>
  <si>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</si>
  <si>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</si>
  <si>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</si>
  <si>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</si>
  <si>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</si>
  <si>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</si>
  <si>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</si>
  <si>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</si>
  <si>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</si>
  <si>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</si>
  <si>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</si>
  <si>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</si>
  <si>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</si>
  <si>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</si>
  <si>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</si>
  <si>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</si>
  <si>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</si>
  <si>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</si>
  <si>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</si>
  <si>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</si>
  <si>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</si>
  <si>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</si>
  <si>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</si>
  <si>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</si>
  <si>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</si>
  <si>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951 0104 2230000190 122</t>
  </si>
  <si>
    <t>951 0104 2230000190 000</t>
  </si>
  <si>
    <t>951 0104 2230085030 540</t>
  </si>
  <si>
    <t>951 0104 2230085030 000</t>
  </si>
  <si>
    <t>951 0104 2230085040 540</t>
  </si>
  <si>
    <t>951 0104 2230085040 000</t>
  </si>
  <si>
    <t>951 0104 2230085050 540</t>
  </si>
  <si>
    <t>951 0104 2230085050 000</t>
  </si>
  <si>
    <t>951 0104 2230085070 540</t>
  </si>
  <si>
    <t>951 0104 2230085070 000</t>
  </si>
  <si>
    <t>951 0104 9990072390 244</t>
  </si>
  <si>
    <t>951 0104 9990072390 000</t>
  </si>
  <si>
    <t>000 1 08 04020 01 1000 110</t>
  </si>
  <si>
    <t>951 0502 0710090210 851</t>
  </si>
  <si>
    <t>951 0502 071021410 000</t>
  </si>
  <si>
    <t>951 0502 0710000000 000</t>
  </si>
  <si>
    <t>951 0502 0000000000 000</t>
  </si>
  <si>
    <t>951 0409 1620022460 244</t>
  </si>
  <si>
    <t>951 0409 1620022460 000</t>
  </si>
  <si>
    <t>951 0409 1620000000 000</t>
  </si>
  <si>
    <t>951 0409 16100S3510 244</t>
  </si>
  <si>
    <t>951 0409 16100S3510 000</t>
  </si>
  <si>
    <t>951 0409 1610073510 244</t>
  </si>
  <si>
    <t>951 0409 1610073510 000</t>
  </si>
  <si>
    <t>951 0409 161022400 244</t>
  </si>
  <si>
    <t>951 0409 1610022400 000</t>
  </si>
  <si>
    <t>951 0409 1610000000 000</t>
  </si>
  <si>
    <t>951 0409 0000000000 000</t>
  </si>
  <si>
    <t>951 0400 0000000000 000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</si>
  <si>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</si>
  <si>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</si>
  <si>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</si>
  <si>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</si>
  <si>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</si>
  <si>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</si>
  <si>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</si>
  <si>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</si>
  <si>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</si>
  <si>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</si>
  <si>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</si>
  <si>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</si>
  <si>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</si>
  <si>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</si>
  <si>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</si>
  <si>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</si>
  <si>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</si>
  <si>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</si>
  <si>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</si>
  <si>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</si>
  <si>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000 1 05 03010 01 3000 110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</si>
  <si>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</si>
  <si>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</si>
  <si>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</si>
  <si>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</si>
  <si>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</si>
  <si>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</si>
  <si>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</si>
  <si>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</si>
  <si>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</si>
  <si>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</si>
  <si>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</si>
  <si>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</si>
  <si>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</si>
  <si>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</si>
  <si>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</si>
  <si>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</si>
  <si>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</si>
  <si>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</si>
  <si>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</si>
  <si>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</si>
  <si>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</si>
  <si>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000 1 16 90000 00 0000 140</t>
  </si>
  <si>
    <t>000 1 16 90050 10 0000 140</t>
  </si>
  <si>
    <t>000 1 16 90050 10 6000 140</t>
  </si>
  <si>
    <t>Прочие поступления от денежных взысканий (штрафы) и иных сумм в возмещение ущерба</t>
  </si>
  <si>
    <t>000 2 02 01001 00 0000 151</t>
  </si>
  <si>
    <t>Администрация Новониколаевского сельского поселения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</si>
  <si>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</si>
  <si>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</si>
  <si>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</si>
  <si>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</si>
  <si>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</si>
  <si>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</si>
  <si>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</si>
  <si>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</si>
  <si>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</si>
  <si>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</si>
  <si>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</si>
  <si>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</si>
  <si>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</si>
  <si>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</si>
  <si>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</si>
  <si>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Подпрограмма  "Библиотеки" муниципальной программы "Развитие культуры"</t>
  </si>
  <si>
    <t>Мероприятия по обеспечению содержания имущества в рамках подпрограммы "Библиотеки" муниципальной программы "Развитие культуры"</t>
  </si>
  <si>
    <t>000 2 02 04999 00 0000 151</t>
  </si>
  <si>
    <t>Рacходы бюджета - всего</t>
  </si>
  <si>
    <t>200</t>
  </si>
  <si>
    <t>Расходы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</si>
  <si>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</si>
  <si>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</si>
  <si>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</si>
  <si>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</si>
  <si>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</si>
  <si>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</si>
  <si>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11100S3320 244</t>
  </si>
  <si>
    <t>951 0503 1110073320 244</t>
  </si>
  <si>
    <t>951 0503 11100S3320 000</t>
  </si>
  <si>
    <t>951 0503 1110073320 000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</si>
  <si>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</si>
  <si>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</si>
  <si>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</si>
  <si>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</si>
  <si>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</si>
  <si>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</si>
  <si>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</si>
  <si>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</si>
  <si>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</si>
  <si>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</si>
  <si>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</si>
  <si>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</si>
  <si>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</si>
  <si>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</si>
  <si>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</si>
  <si>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</si>
  <si>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</si>
  <si>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</si>
  <si>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</si>
  <si>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</si>
  <si>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</si>
  <si>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</si>
  <si>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</si>
  <si>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</si>
  <si>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</si>
  <si>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</si>
  <si>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</si>
  <si>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</si>
  <si>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</si>
  <si>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</si>
  <si>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</si>
  <si>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</si>
  <si>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</si>
  <si>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</si>
  <si>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</si>
  <si>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</si>
  <si>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</si>
  <si>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</si>
  <si>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</si>
  <si>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</si>
  <si>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</si>
  <si>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</si>
  <si>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</si>
  <si>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</si>
  <si>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</si>
  <si>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</si>
  <si>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</si>
  <si>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</si>
  <si>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</si>
  <si>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</si>
  <si>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000 1 01 02010 01 2000 110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</si>
  <si>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</si>
  <si>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</si>
  <si>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</si>
  <si>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</si>
  <si>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</si>
  <si>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</si>
  <si>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</si>
  <si>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</si>
  <si>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</si>
  <si>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</si>
  <si>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</si>
  <si>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</si>
  <si>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</si>
  <si>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</si>
  <si>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</si>
  <si>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951 0102 2230000190 122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</si>
  <si>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</si>
  <si>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</si>
  <si>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</si>
  <si>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951 0102 2230000190 000</t>
  </si>
  <si>
    <t>951 0102 2230000190 244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</si>
  <si>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</si>
  <si>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</si>
  <si>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</si>
  <si>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</si>
  <si>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</si>
  <si>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</si>
  <si>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</si>
  <si>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000 1 09 04053 10 2000 110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</si>
  <si>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</si>
  <si>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</si>
  <si>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</si>
  <si>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</si>
  <si>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Дорожное хозяйство (дорожные фонды)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</si>
  <si>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</si>
  <si>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</si>
  <si>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</si>
  <si>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</si>
  <si>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</si>
  <si>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</si>
  <si>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</si>
  <si>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</si>
  <si>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</si>
  <si>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000 1 01 02030 01 1000 110</t>
  </si>
  <si>
    <t>000 1 01 02030 01 0000 110</t>
  </si>
  <si>
    <t>000 1 05 03010 01 4000 110</t>
  </si>
  <si>
    <t>951 0801 1110000000 000</t>
  </si>
  <si>
    <t>951 0801 1010000000 000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</si>
  <si>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</si>
  <si>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</si>
  <si>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</si>
  <si>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</si>
  <si>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</si>
  <si>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</si>
  <si>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</si>
  <si>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Расходы по передаче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</si>
  <si>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</si>
  <si>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000 1 11 05030 10 0000 120</t>
  </si>
  <si>
    <t>000 1 11 05035 10 0000 120</t>
  </si>
  <si>
    <t>000 1 14 06010 10 0000 430</t>
  </si>
  <si>
    <t>000 1 01 02020 01 2000 110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</si>
  <si>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</si>
  <si>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</si>
  <si>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</si>
  <si>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</si>
  <si>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</si>
  <si>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</si>
  <si>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</si>
  <si>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</si>
  <si>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</si>
  <si>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000 2 07 00000 00 0000 180</t>
  </si>
  <si>
    <t>000 2 07 05000 10 0000 180</t>
  </si>
  <si>
    <t>Расходы по передаче полномочий по вопросам архитектуры и градостроения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</si>
  <si>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учету граждан в качестве нуждающихся в жилых помещениях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</si>
  <si>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</si>
  <si>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</si>
  <si>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</si>
  <si>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</si>
  <si>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</si>
  <si>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ПРОЧИЕ БЕЗВОЗМЕЗДНЫЕ ПОСТУПЛЕНИЯ</t>
  </si>
  <si>
    <t>Прочие безвозмездные поступления в бюджеты поселений</t>
  </si>
  <si>
    <t>Социальная политика</t>
  </si>
  <si>
    <t>Пенсионное обеспечение</t>
  </si>
  <si>
    <t>000 1 14 06025 10 0000 430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</si>
  <si>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</si>
  <si>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</si>
  <si>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000 1 05 03020 01 2000 110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</si>
  <si>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</si>
  <si>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</si>
  <si>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</si>
  <si>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</si>
  <si>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</si>
  <si>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</si>
  <si>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</si>
  <si>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</si>
  <si>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</si>
  <si>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</si>
  <si>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</si>
  <si>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</si>
  <si>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</si>
  <si>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</si>
  <si>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</si>
  <si>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</si>
  <si>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</si>
  <si>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</si>
  <si>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</si>
  <si>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951 1001 0410085010 540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</si>
  <si>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</si>
  <si>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</si>
  <si>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</si>
  <si>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</si>
  <si>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</si>
  <si>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</si>
  <si>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</si>
  <si>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</si>
  <si>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</si>
  <si>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</si>
  <si>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Расходы на обеспечение деятельности (оказания услуг) казенных учреждений сельского поселения в рамках подпрограммы "Библиотеки" муниципальной программы "Развитие культуры"</t>
  </si>
  <si>
    <t>951 0801 1120000590 000</t>
  </si>
  <si>
    <t>951 0801 1110090210 851</t>
  </si>
  <si>
    <t>951 0801 1110090210 000</t>
  </si>
  <si>
    <t>951 0801 1110000590 852</t>
  </si>
  <si>
    <t>951 0801 1110000590 244</t>
  </si>
  <si>
    <t>951 0801 1110000590 119</t>
  </si>
  <si>
    <t>951 0801 1110000590 111</t>
  </si>
  <si>
    <t>951 0801 1110000590 000</t>
  </si>
  <si>
    <t>000 1 06 01030 10 2100 110</t>
  </si>
  <si>
    <t>000 1 06 01030 10 4000 110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</si>
  <si>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</si>
  <si>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</si>
  <si>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поселений</t>
  </si>
  <si>
    <t>000 1 06 06033 10 0000 110</t>
  </si>
  <si>
    <t>000 1 06 06033 10 1000 110</t>
  </si>
  <si>
    <t>000 1 06 06033 10 3000 110</t>
  </si>
  <si>
    <t>000 1 06 06033 10 4000 110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</si>
  <si>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</si>
  <si>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</si>
  <si>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поселений</t>
  </si>
  <si>
    <t>000 1 06 06043 10 0000 110</t>
  </si>
  <si>
    <t>000 1 06 06043 10 1000 110</t>
  </si>
  <si>
    <t>000 1 06 06043 10 3000 110</t>
  </si>
  <si>
    <t>000 1 06 06043 10 4000 110</t>
  </si>
  <si>
    <t>000 1 01 02030 01 3000 110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</si>
  <si>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</si>
  <si>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000 1 01 02010 01 2100 110</t>
  </si>
  <si>
    <t>000 1 01 02030 01 2000 110</t>
  </si>
  <si>
    <t>000 1 01 02030 01 2100 110</t>
  </si>
  <si>
    <t>000 1 05 03010 01 2100 110</t>
  </si>
  <si>
    <t>000 1 06 06033 10 2000 110</t>
  </si>
  <si>
    <t>000 1 06 06043 10 2000 110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</si>
  <si>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</si>
  <si>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</si>
  <si>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</si>
  <si>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</si>
  <si>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</si>
  <si>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</si>
  <si>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</si>
  <si>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</si>
  <si>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</si>
  <si>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</si>
  <si>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</si>
  <si>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</si>
  <si>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</si>
  <si>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</si>
  <si>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</si>
  <si>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</si>
  <si>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</si>
  <si>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</si>
  <si>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</si>
  <si>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951 0309 091002150 244</t>
  </si>
  <si>
    <t>951 0309 0920000000 000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</si>
  <si>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</si>
  <si>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</si>
  <si>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</si>
  <si>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</si>
  <si>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государственных( муниципальных) нужд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</si>
  <si>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</si>
  <si>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</si>
  <si>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финансового органа        Администрация Большекирсановского сельского поселения</t>
  </si>
  <si>
    <t>60231815000</t>
  </si>
  <si>
    <t>04226563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</si>
  <si>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</si>
  <si>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</si>
  <si>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Т.Ю.Виноградова</t>
  </si>
  <si>
    <t>Расходы по передаче полномочий по вопросам муниципального земельного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</si>
  <si>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951 0104 2230085060 000</t>
  </si>
  <si>
    <t>Мероприятия по обеспечению содержания имущества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</si>
  <si>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951 0104 2230090210 851</t>
  </si>
  <si>
    <t>Подпрограмма "Укреплание общественного порядка и противодействие преступности в Большекирсановском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</si>
  <si>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"Укрепление общественного порядка и противодействие преступности в Большекирсановском 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</si>
  <si>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</si>
  <si>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</si>
  <si>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</si>
  <si>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</si>
  <si>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>951 0309 0942156 000 000</t>
  </si>
  <si>
    <t>951 0309 0940021560 244</t>
  </si>
  <si>
    <t>Осуществление  информационно-пропагандистской деятельности 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</si>
  <si>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951 0309 1020021610 244</t>
  </si>
  <si>
    <t>Мероприятия по обеспечению пожарной безопасности 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</si>
  <si>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951 0309 1022160 000 000</t>
  </si>
  <si>
    <t>951 0309 103021640 000</t>
  </si>
  <si>
    <t>951 0309 1030021640 244</t>
  </si>
  <si>
    <t>951 0309 1010021600 244</t>
  </si>
  <si>
    <t>951 0309 1010021600 000</t>
  </si>
  <si>
    <t>Подпрограмма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</si>
  <si>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</si>
  <si>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Водное хозяйство</t>
  </si>
  <si>
    <t>951 0406 0000000000 000</t>
  </si>
  <si>
    <t>951 0409 1610022410 000</t>
  </si>
  <si>
    <t>Расходы на 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</si>
  <si>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 xml:space="preserve">Расходы на ремонт и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Большекирсановского  сельского поселения» муниципальной программы «Развитие транспортной системы» </t>
  </si>
  <si>
    <t xml:space="preserve">Софинансирование средств областного бюджета на ремонт и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Большекирсановского  сельского поселения» муниципальной программы «Развитие транспортной системы» </t>
  </si>
  <si>
    <t>Подпрограмма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</si>
  <si>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</si>
  <si>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Расходы на содержание объектов муниципальной собственности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</si>
  <si>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</si>
  <si>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Закупка товаров, работ, услуг  в целях капитального ремонта государственного (муниципального) имущества</t>
  </si>
  <si>
    <t>951 0502 0710021410 243</t>
  </si>
  <si>
    <t>Мероприятия по обеспечению содержания имущества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</si>
  <si>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</si>
  <si>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содержание, 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</si>
  <si>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озеленение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</si>
  <si>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</si>
  <si>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благоустройство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</si>
  <si>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</si>
  <si>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"Сельские дома культуры" муниципальной программы "Развитие культуры"</t>
  </si>
  <si>
    <t>Расходы на капитальный ремонт памятников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</si>
  <si>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Софинансирование средств областного бюджета на капитальный ремонт памятников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</si>
  <si>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</si>
  <si>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</si>
  <si>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951 0801 1010021600 000</t>
  </si>
  <si>
    <t>951 0801 1010021600 244</t>
  </si>
  <si>
    <t>Подпрограмма  "Сельские дома культуры"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</si>
  <si>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"Сельские дома культуры" муниципальной программы "Развитие культуры"</t>
  </si>
  <si>
    <t>Мероприятия по обеспечению содержания имущества в рамках подпрограммы "Сельские дома культуры" муниципальной программы "Развитие культуры"</t>
  </si>
  <si>
    <t>Мероприятия по организации и проведению фестивалей,конкурсов,торжественных мероприятий в рамках подпрограммы "Сельские дома культуры" муниципальной программы "Развитие культуры"</t>
  </si>
  <si>
    <t>951 0801 1110021710 244</t>
  </si>
  <si>
    <t>Расходы на приобретение основных средств для муниципальных учреждений культуры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</si>
  <si>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951 0801 1110073900 000</t>
  </si>
  <si>
    <t>Софинансирование средств областного бюджета на приобретение основных средств для муниципальных учреждений культуры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</si>
  <si>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951 0801 1110073900 416</t>
  </si>
  <si>
    <t>Капитальные вложения на приобретение объектов недвижимого имущества государственными (муниципальными)учреждениями</t>
  </si>
  <si>
    <t>951 0503 11100S3900 416</t>
  </si>
  <si>
    <t>951 0801 11100S3900 000</t>
  </si>
  <si>
    <t>на 1 апреля  2016 года</t>
  </si>
  <si>
    <t>05.04.2016</t>
  </si>
  <si>
    <t>" 05 " апреля  2016 г.</t>
  </si>
  <si>
    <t>951 0104 2230000190 853</t>
  </si>
  <si>
    <t>951 0801 1110000590 853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</si>
</sst>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19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171" fontId="11" fillId="0" borderId="17" xfId="58" applyFont="1" applyFill="1" applyBorder="1" applyAlignment="1">
      <alignment/>
    </xf>
    <xf numFmtId="49" fontId="0" fillId="0" borderId="17" xfId="0" applyNumberFormat="1" applyBorder="1" applyAlignment="1">
      <alignment horizontal="right"/>
    </xf>
    <xf numFmtId="2" fontId="0" fillId="0" borderId="17" xfId="58" applyNumberFormat="1" applyFont="1" applyBorder="1" applyAlignment="1">
      <alignment horizontal="right"/>
    </xf>
    <xf numFmtId="0" fontId="12" fillId="0" borderId="17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PageLayoutView="0" workbookViewId="0" topLeftCell="A1">
      <selection activeCell="E69" sqref="E69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3" t="s">
        <v>213</v>
      </c>
      <c r="B1" s="74"/>
      <c r="C1" s="74"/>
      <c r="D1" s="74"/>
      <c r="E1" s="74"/>
      <c r="F1"/>
    </row>
    <row r="2" spans="1:6" s="2" customFormat="1" ht="13.5" thickBot="1">
      <c r="A2" s="32"/>
      <c r="B2" s="1"/>
      <c r="C2" s="1"/>
      <c r="D2" s="1"/>
      <c r="E2" s="3"/>
      <c r="F2" s="4" t="s">
        <v>214</v>
      </c>
    </row>
    <row r="3" spans="1:6" s="2" customFormat="1" ht="12.75">
      <c r="A3" s="75" t="s">
        <v>497</v>
      </c>
      <c r="B3" s="76"/>
      <c r="C3" s="76"/>
      <c r="D3" s="76"/>
      <c r="E3" s="77"/>
      <c r="F3" s="5" t="s">
        <v>215</v>
      </c>
    </row>
    <row r="4" spans="1:6" s="2" customFormat="1" ht="12.75">
      <c r="A4" s="33"/>
      <c r="B4" s="6"/>
      <c r="C4" s="6"/>
      <c r="D4" s="6"/>
      <c r="E4" s="7" t="s">
        <v>216</v>
      </c>
      <c r="F4" s="8" t="s">
        <v>498</v>
      </c>
    </row>
    <row r="5" spans="1:6" s="2" customFormat="1" ht="12.75">
      <c r="A5" s="34" t="s">
        <v>231</v>
      </c>
      <c r="B5" s="9"/>
      <c r="C5" s="9"/>
      <c r="D5" s="10"/>
      <c r="E5" s="7" t="s">
        <v>217</v>
      </c>
      <c r="F5" s="11" t="s">
        <v>433</v>
      </c>
    </row>
    <row r="6" spans="1:6" s="2" customFormat="1" ht="12.75">
      <c r="A6" s="35" t="s">
        <v>431</v>
      </c>
      <c r="B6" s="9"/>
      <c r="C6" s="9"/>
      <c r="D6" s="10"/>
      <c r="E6" s="7" t="s">
        <v>232</v>
      </c>
      <c r="F6" s="13" t="s">
        <v>247</v>
      </c>
    </row>
    <row r="7" spans="1:6" s="2" customFormat="1" ht="12.75">
      <c r="A7" s="35" t="s">
        <v>79</v>
      </c>
      <c r="B7" s="9"/>
      <c r="C7" s="9"/>
      <c r="D7" s="10"/>
      <c r="E7" s="12" t="s">
        <v>218</v>
      </c>
      <c r="F7" s="13" t="s">
        <v>432</v>
      </c>
    </row>
    <row r="8" spans="1:6" s="2" customFormat="1" ht="13.5" thickBot="1">
      <c r="A8" s="36" t="s">
        <v>226</v>
      </c>
      <c r="B8" s="9"/>
      <c r="C8" s="9"/>
      <c r="D8" s="10"/>
      <c r="E8" s="7" t="s">
        <v>219</v>
      </c>
      <c r="F8" s="14" t="s">
        <v>220</v>
      </c>
    </row>
    <row r="9" spans="1:6" s="2" customFormat="1" ht="12.75">
      <c r="A9" s="35" t="s">
        <v>221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222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223</v>
      </c>
      <c r="B12" s="20" t="s">
        <v>210</v>
      </c>
      <c r="C12" s="20" t="s">
        <v>233</v>
      </c>
      <c r="D12" s="46" t="s">
        <v>224</v>
      </c>
      <c r="E12" s="46" t="s">
        <v>212</v>
      </c>
      <c r="F12" s="46" t="s">
        <v>225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236</v>
      </c>
      <c r="B14" s="47" t="s">
        <v>237</v>
      </c>
      <c r="C14" s="47"/>
      <c r="D14" s="48">
        <f>SUM(D15+D107)</f>
        <v>11280200</v>
      </c>
      <c r="E14" s="48">
        <f>SUM(E15+E107)</f>
        <v>4259575.88</v>
      </c>
      <c r="F14" s="48">
        <f>D14-E14</f>
        <v>7020624.12</v>
      </c>
    </row>
    <row r="15" spans="1:6" ht="12.75">
      <c r="A15" s="47" t="s">
        <v>238</v>
      </c>
      <c r="B15" s="47" t="s">
        <v>237</v>
      </c>
      <c r="C15" s="47" t="s">
        <v>239</v>
      </c>
      <c r="D15" s="48">
        <f>SUM(D16+D34+D41+D52+D74+D79+D85+D91+D95+D101)</f>
        <v>6923400</v>
      </c>
      <c r="E15" s="48">
        <f>SUM(E16+E34+E41+E52+E74+E79+E85+E91+E95+E101)</f>
        <v>2228175.88</v>
      </c>
      <c r="F15" s="48">
        <f>SUM(D15-E15)</f>
        <v>4695224.12</v>
      </c>
    </row>
    <row r="16" spans="1:6" ht="12.75">
      <c r="A16" s="47" t="s">
        <v>240</v>
      </c>
      <c r="B16" s="47" t="s">
        <v>237</v>
      </c>
      <c r="C16" s="47" t="s">
        <v>241</v>
      </c>
      <c r="D16" s="48">
        <f>SUM(D17)</f>
        <v>991100</v>
      </c>
      <c r="E16" s="48">
        <f>SUM(E17)</f>
        <v>163748.4</v>
      </c>
      <c r="F16" s="48">
        <f aca="true" t="shared" si="0" ref="F16:F73">SUM(D16-E16)</f>
        <v>827351.6</v>
      </c>
    </row>
    <row r="17" spans="1:6" ht="12.75">
      <c r="A17" s="47" t="s">
        <v>242</v>
      </c>
      <c r="B17" s="47" t="s">
        <v>237</v>
      </c>
      <c r="C17" s="47" t="s">
        <v>243</v>
      </c>
      <c r="D17" s="48">
        <f>SUM(D18)</f>
        <v>991100</v>
      </c>
      <c r="E17" s="48">
        <f>SUM(E18+E24+E29)</f>
        <v>163748.4</v>
      </c>
      <c r="F17" s="48">
        <f t="shared" si="0"/>
        <v>827351.6</v>
      </c>
    </row>
    <row r="18" spans="1:6" ht="63.75">
      <c r="A18" s="47" t="s">
        <v>255</v>
      </c>
      <c r="B18" s="47" t="s">
        <v>237</v>
      </c>
      <c r="C18" s="47" t="s">
        <v>244</v>
      </c>
      <c r="D18" s="48">
        <f>SUM(D19)</f>
        <v>991100</v>
      </c>
      <c r="E18" s="48">
        <f>SUM(E19+E20+E22+E23)</f>
        <v>161261.4</v>
      </c>
      <c r="F18" s="48">
        <f t="shared" si="0"/>
        <v>829838.6</v>
      </c>
    </row>
    <row r="19" spans="1:6" ht="63.75">
      <c r="A19" s="47" t="s">
        <v>255</v>
      </c>
      <c r="B19" s="47" t="s">
        <v>237</v>
      </c>
      <c r="C19" s="47" t="s">
        <v>245</v>
      </c>
      <c r="D19" s="58">
        <v>991100</v>
      </c>
      <c r="E19" s="48">
        <v>161261.4</v>
      </c>
      <c r="F19" s="48">
        <f t="shared" si="0"/>
        <v>829838.6</v>
      </c>
    </row>
    <row r="20" spans="1:6" ht="63.75">
      <c r="A20" s="47" t="s">
        <v>255</v>
      </c>
      <c r="B20" s="47" t="s">
        <v>237</v>
      </c>
      <c r="C20" s="47" t="s">
        <v>252</v>
      </c>
      <c r="D20" s="48">
        <v>0</v>
      </c>
      <c r="E20" s="48">
        <f>SUM(E21)</f>
        <v>0</v>
      </c>
      <c r="F20" s="48">
        <f>SUM(F21)</f>
        <v>0</v>
      </c>
    </row>
    <row r="21" spans="1:6" ht="63.75">
      <c r="A21" s="47" t="s">
        <v>255</v>
      </c>
      <c r="B21" s="47" t="s">
        <v>237</v>
      </c>
      <c r="C21" s="47" t="s">
        <v>397</v>
      </c>
      <c r="D21" s="48">
        <v>0</v>
      </c>
      <c r="E21" s="48">
        <v>0</v>
      </c>
      <c r="F21" s="48">
        <f>SUM(D21-E21)</f>
        <v>0</v>
      </c>
    </row>
    <row r="22" spans="1:6" ht="63.75">
      <c r="A22" s="47" t="s">
        <v>255</v>
      </c>
      <c r="B22" s="47" t="s">
        <v>237</v>
      </c>
      <c r="C22" s="47" t="s">
        <v>253</v>
      </c>
      <c r="D22" s="48">
        <v>0</v>
      </c>
      <c r="E22" s="48">
        <v>0</v>
      </c>
      <c r="F22" s="48">
        <f t="shared" si="0"/>
        <v>0</v>
      </c>
    </row>
    <row r="23" spans="1:6" ht="63.75" customHeight="1">
      <c r="A23" s="47" t="s">
        <v>255</v>
      </c>
      <c r="B23" s="47" t="s">
        <v>237</v>
      </c>
      <c r="C23" s="47" t="s">
        <v>254</v>
      </c>
      <c r="D23" s="58">
        <v>0</v>
      </c>
      <c r="E23" s="48">
        <v>0</v>
      </c>
      <c r="F23" s="48">
        <f t="shared" si="0"/>
        <v>0</v>
      </c>
    </row>
    <row r="24" spans="1:6" ht="42" customHeight="1">
      <c r="A24" s="47" t="s">
        <v>289</v>
      </c>
      <c r="B24" s="47" t="s">
        <v>237</v>
      </c>
      <c r="C24" s="47" t="s">
        <v>287</v>
      </c>
      <c r="D24" s="58">
        <v>0</v>
      </c>
      <c r="E24" s="48">
        <f>SUM(E25+E26+E28)</f>
        <v>0</v>
      </c>
      <c r="F24" s="48">
        <f aca="true" t="shared" si="1" ref="F24:F33">SUM(D24-E24)</f>
        <v>0</v>
      </c>
    </row>
    <row r="25" spans="1:6" ht="40.5" customHeight="1">
      <c r="A25" s="47" t="s">
        <v>289</v>
      </c>
      <c r="B25" s="47" t="s">
        <v>237</v>
      </c>
      <c r="C25" s="47" t="s">
        <v>288</v>
      </c>
      <c r="D25" s="58">
        <v>0</v>
      </c>
      <c r="E25" s="48">
        <v>0</v>
      </c>
      <c r="F25" s="48">
        <f t="shared" si="1"/>
        <v>0</v>
      </c>
    </row>
    <row r="26" spans="1:6" ht="40.5" customHeight="1">
      <c r="A26" s="47" t="s">
        <v>289</v>
      </c>
      <c r="B26" s="47" t="s">
        <v>237</v>
      </c>
      <c r="C26" s="47" t="s">
        <v>313</v>
      </c>
      <c r="D26" s="58">
        <v>0</v>
      </c>
      <c r="E26" s="48">
        <f>SUM(E27)</f>
        <v>0</v>
      </c>
      <c r="F26" s="48">
        <f t="shared" si="1"/>
        <v>0</v>
      </c>
    </row>
    <row r="27" spans="1:6" ht="40.5" customHeight="1">
      <c r="A27" s="47" t="s">
        <v>289</v>
      </c>
      <c r="B27" s="47" t="s">
        <v>237</v>
      </c>
      <c r="C27" s="47" t="s">
        <v>27</v>
      </c>
      <c r="D27" s="58">
        <v>0</v>
      </c>
      <c r="E27" s="48">
        <v>0</v>
      </c>
      <c r="F27" s="48">
        <f>SUM(D27-E27)</f>
        <v>0</v>
      </c>
    </row>
    <row r="28" spans="1:6" ht="40.5" customHeight="1">
      <c r="A28" s="47" t="s">
        <v>289</v>
      </c>
      <c r="B28" s="47" t="s">
        <v>237</v>
      </c>
      <c r="C28" s="47" t="s">
        <v>28</v>
      </c>
      <c r="D28" s="58">
        <v>0</v>
      </c>
      <c r="E28" s="48">
        <v>0</v>
      </c>
      <c r="F28" s="48">
        <f>SUM(D28-E28)</f>
        <v>0</v>
      </c>
    </row>
    <row r="29" spans="1:6" ht="40.5" customHeight="1">
      <c r="A29" s="47" t="s">
        <v>309</v>
      </c>
      <c r="B29" s="47" t="s">
        <v>237</v>
      </c>
      <c r="C29" s="47" t="s">
        <v>297</v>
      </c>
      <c r="D29" s="58">
        <v>0</v>
      </c>
      <c r="E29" s="48">
        <f>SUM(E30+E31+E33)</f>
        <v>2487</v>
      </c>
      <c r="F29" s="48">
        <f t="shared" si="1"/>
        <v>-2487</v>
      </c>
    </row>
    <row r="30" spans="1:6" ht="40.5" customHeight="1">
      <c r="A30" s="47" t="s">
        <v>309</v>
      </c>
      <c r="B30" s="47" t="s">
        <v>237</v>
      </c>
      <c r="C30" s="47" t="s">
        <v>296</v>
      </c>
      <c r="D30" s="58">
        <v>0</v>
      </c>
      <c r="E30" s="48">
        <v>2487</v>
      </c>
      <c r="F30" s="48">
        <f t="shared" si="1"/>
        <v>-2487</v>
      </c>
    </row>
    <row r="31" spans="1:6" ht="40.5" customHeight="1">
      <c r="A31" s="47" t="s">
        <v>309</v>
      </c>
      <c r="B31" s="47" t="s">
        <v>237</v>
      </c>
      <c r="C31" s="47" t="s">
        <v>398</v>
      </c>
      <c r="D31" s="58">
        <v>0</v>
      </c>
      <c r="E31" s="48">
        <f>SUM(E32)</f>
        <v>0</v>
      </c>
      <c r="F31" s="48">
        <f>SUM(D31-E31)</f>
        <v>0</v>
      </c>
    </row>
    <row r="32" spans="1:6" ht="40.5" customHeight="1">
      <c r="A32" s="47" t="s">
        <v>309</v>
      </c>
      <c r="B32" s="47" t="s">
        <v>237</v>
      </c>
      <c r="C32" s="47" t="s">
        <v>399</v>
      </c>
      <c r="D32" s="58">
        <v>0</v>
      </c>
      <c r="E32" s="48">
        <v>0</v>
      </c>
      <c r="F32" s="48">
        <f>SUM(D32-E32)</f>
        <v>0</v>
      </c>
    </row>
    <row r="33" spans="1:6" ht="40.5" customHeight="1">
      <c r="A33" s="47" t="s">
        <v>309</v>
      </c>
      <c r="B33" s="47" t="s">
        <v>237</v>
      </c>
      <c r="C33" s="47" t="s">
        <v>395</v>
      </c>
      <c r="D33" s="58">
        <v>0</v>
      </c>
      <c r="E33" s="48">
        <v>0</v>
      </c>
      <c r="F33" s="48">
        <f t="shared" si="1"/>
        <v>0</v>
      </c>
    </row>
    <row r="34" spans="1:6" ht="40.5" customHeight="1">
      <c r="A34" s="47" t="s">
        <v>351</v>
      </c>
      <c r="B34" s="47" t="s">
        <v>237</v>
      </c>
      <c r="C34" s="47" t="s">
        <v>345</v>
      </c>
      <c r="D34" s="58">
        <f>SUM(D35)</f>
        <v>1231200</v>
      </c>
      <c r="E34" s="48">
        <f>SUM(E35)</f>
        <v>270707.51999999996</v>
      </c>
      <c r="F34" s="48">
        <f t="shared" si="0"/>
        <v>960492.48</v>
      </c>
    </row>
    <row r="35" spans="1:6" ht="40.5" customHeight="1">
      <c r="A35" s="47" t="s">
        <v>352</v>
      </c>
      <c r="B35" s="47" t="s">
        <v>237</v>
      </c>
      <c r="C35" s="47" t="s">
        <v>346</v>
      </c>
      <c r="D35" s="58">
        <f>SUM(D36:D40)</f>
        <v>1231200</v>
      </c>
      <c r="E35" s="58">
        <f>SUM(E36+E38+E39+E40)</f>
        <v>270707.51999999996</v>
      </c>
      <c r="F35" s="48">
        <f t="shared" si="0"/>
        <v>960492.48</v>
      </c>
    </row>
    <row r="36" spans="1:6" ht="68.25" customHeight="1">
      <c r="A36" s="47" t="s">
        <v>353</v>
      </c>
      <c r="B36" s="47" t="s">
        <v>237</v>
      </c>
      <c r="C36" s="47" t="s">
        <v>347</v>
      </c>
      <c r="D36" s="58">
        <v>429200</v>
      </c>
      <c r="E36" s="48">
        <v>94163.21</v>
      </c>
      <c r="F36" s="48">
        <f t="shared" si="0"/>
        <v>335036.79</v>
      </c>
    </row>
    <row r="37" spans="1:6" ht="68.25" customHeight="1">
      <c r="A37" s="47" t="s">
        <v>353</v>
      </c>
      <c r="B37" s="47" t="s">
        <v>237</v>
      </c>
      <c r="C37" s="47" t="s">
        <v>0</v>
      </c>
      <c r="D37" s="58">
        <v>0</v>
      </c>
      <c r="E37" s="48">
        <v>0</v>
      </c>
      <c r="F37" s="48">
        <f>SUM(D37-E37)</f>
        <v>0</v>
      </c>
    </row>
    <row r="38" spans="1:6" ht="79.5" customHeight="1">
      <c r="A38" s="47" t="s">
        <v>396</v>
      </c>
      <c r="B38" s="47" t="s">
        <v>237</v>
      </c>
      <c r="C38" s="47" t="s">
        <v>348</v>
      </c>
      <c r="D38" s="58">
        <v>8600</v>
      </c>
      <c r="E38" s="48">
        <v>1565.92</v>
      </c>
      <c r="F38" s="48">
        <f t="shared" si="0"/>
        <v>7034.08</v>
      </c>
    </row>
    <row r="39" spans="1:6" ht="69.75" customHeight="1">
      <c r="A39" s="47" t="s">
        <v>424</v>
      </c>
      <c r="B39" s="47" t="s">
        <v>237</v>
      </c>
      <c r="C39" s="47" t="s">
        <v>349</v>
      </c>
      <c r="D39" s="58">
        <v>793400</v>
      </c>
      <c r="E39" s="48">
        <v>191830.09</v>
      </c>
      <c r="F39" s="48">
        <f t="shared" si="0"/>
        <v>601569.91</v>
      </c>
    </row>
    <row r="40" spans="1:6" ht="69" customHeight="1">
      <c r="A40" s="47" t="s">
        <v>425</v>
      </c>
      <c r="B40" s="47" t="s">
        <v>237</v>
      </c>
      <c r="C40" s="47" t="s">
        <v>350</v>
      </c>
      <c r="D40" s="58">
        <v>0</v>
      </c>
      <c r="E40" s="48">
        <v>-16851.7</v>
      </c>
      <c r="F40" s="48">
        <f t="shared" si="0"/>
        <v>16851.7</v>
      </c>
    </row>
    <row r="41" spans="1:6" ht="12.75">
      <c r="A41" s="47" t="s">
        <v>145</v>
      </c>
      <c r="B41" s="47" t="s">
        <v>237</v>
      </c>
      <c r="C41" s="47" t="s">
        <v>146</v>
      </c>
      <c r="D41" s="48">
        <f>SUM(D42)</f>
        <v>1189500</v>
      </c>
      <c r="E41" s="48">
        <f>SUM(E42)</f>
        <v>1523444.29</v>
      </c>
      <c r="F41" s="48">
        <f t="shared" si="0"/>
        <v>-333944.29000000004</v>
      </c>
    </row>
    <row r="42" spans="1:6" ht="12.75">
      <c r="A42" s="47" t="s">
        <v>85</v>
      </c>
      <c r="B42" s="47" t="s">
        <v>237</v>
      </c>
      <c r="C42" s="47" t="s">
        <v>82</v>
      </c>
      <c r="D42" s="58">
        <f>SUM(D43)</f>
        <v>1189500</v>
      </c>
      <c r="E42" s="48">
        <f>SUM(E43+E49)</f>
        <v>1523444.29</v>
      </c>
      <c r="F42" s="48">
        <f t="shared" si="0"/>
        <v>-333944.29000000004</v>
      </c>
    </row>
    <row r="43" spans="1:6" ht="12.75">
      <c r="A43" s="47" t="s">
        <v>85</v>
      </c>
      <c r="B43" s="47" t="s">
        <v>237</v>
      </c>
      <c r="C43" s="47" t="s">
        <v>83</v>
      </c>
      <c r="D43" s="58">
        <f>SUM(D44)</f>
        <v>1189500</v>
      </c>
      <c r="E43" s="48">
        <f>SUM(E44+E45+E47)</f>
        <v>1523444.29</v>
      </c>
      <c r="F43" s="48">
        <f t="shared" si="0"/>
        <v>-333944.29000000004</v>
      </c>
    </row>
    <row r="44" spans="1:6" ht="12.75">
      <c r="A44" s="47" t="s">
        <v>85</v>
      </c>
      <c r="B44" s="47" t="s">
        <v>237</v>
      </c>
      <c r="C44" s="47" t="s">
        <v>84</v>
      </c>
      <c r="D44" s="58">
        <v>1189500</v>
      </c>
      <c r="E44" s="48">
        <v>1523444.29</v>
      </c>
      <c r="F44" s="48">
        <f t="shared" si="0"/>
        <v>-333944.29000000004</v>
      </c>
    </row>
    <row r="45" spans="1:6" ht="12.75">
      <c r="A45" s="47" t="s">
        <v>85</v>
      </c>
      <c r="B45" s="47" t="s">
        <v>237</v>
      </c>
      <c r="C45" s="47" t="s">
        <v>290</v>
      </c>
      <c r="D45" s="58">
        <v>0</v>
      </c>
      <c r="E45" s="48">
        <f>SUM(E46)</f>
        <v>0</v>
      </c>
      <c r="F45" s="48">
        <f aca="true" t="shared" si="2" ref="F45:F51">SUM(D45-E45)</f>
        <v>0</v>
      </c>
    </row>
    <row r="46" spans="1:6" ht="12.75">
      <c r="A46" s="47" t="s">
        <v>85</v>
      </c>
      <c r="B46" s="47" t="s">
        <v>237</v>
      </c>
      <c r="C46" s="47" t="s">
        <v>400</v>
      </c>
      <c r="D46" s="58">
        <v>0</v>
      </c>
      <c r="E46" s="48">
        <v>0</v>
      </c>
      <c r="F46" s="48">
        <f t="shared" si="2"/>
        <v>0</v>
      </c>
    </row>
    <row r="47" spans="1:6" ht="12.75">
      <c r="A47" s="47" t="s">
        <v>85</v>
      </c>
      <c r="B47" s="47" t="s">
        <v>237</v>
      </c>
      <c r="C47" s="47" t="s">
        <v>143</v>
      </c>
      <c r="D47" s="58">
        <v>0</v>
      </c>
      <c r="E47" s="48">
        <v>0</v>
      </c>
      <c r="F47" s="48">
        <f>SUM(D47-E47)</f>
        <v>0</v>
      </c>
    </row>
    <row r="48" spans="1:6" ht="12.75">
      <c r="A48" s="47" t="s">
        <v>85</v>
      </c>
      <c r="B48" s="47" t="s">
        <v>237</v>
      </c>
      <c r="C48" s="47" t="s">
        <v>298</v>
      </c>
      <c r="D48" s="58">
        <v>0</v>
      </c>
      <c r="E48" s="48">
        <v>0</v>
      </c>
      <c r="F48" s="48">
        <f t="shared" si="2"/>
        <v>0</v>
      </c>
    </row>
    <row r="49" spans="1:6" ht="25.5">
      <c r="A49" s="47" t="s">
        <v>291</v>
      </c>
      <c r="B49" s="47" t="s">
        <v>237</v>
      </c>
      <c r="C49" s="47" t="s">
        <v>340</v>
      </c>
      <c r="D49" s="58">
        <v>0</v>
      </c>
      <c r="E49" s="48">
        <f>SUM(E50+E51)</f>
        <v>0</v>
      </c>
      <c r="F49" s="48">
        <f t="shared" si="2"/>
        <v>0</v>
      </c>
    </row>
    <row r="50" spans="1:6" ht="25.5">
      <c r="A50" s="47" t="s">
        <v>291</v>
      </c>
      <c r="B50" s="47" t="s">
        <v>237</v>
      </c>
      <c r="C50" s="47" t="s">
        <v>292</v>
      </c>
      <c r="D50" s="58">
        <v>0</v>
      </c>
      <c r="E50" s="48">
        <v>0</v>
      </c>
      <c r="F50" s="48">
        <f t="shared" si="2"/>
        <v>0</v>
      </c>
    </row>
    <row r="51" spans="1:6" ht="25.5">
      <c r="A51" s="47" t="s">
        <v>291</v>
      </c>
      <c r="B51" s="47" t="s">
        <v>237</v>
      </c>
      <c r="C51" s="47" t="s">
        <v>339</v>
      </c>
      <c r="D51" s="58">
        <v>0</v>
      </c>
      <c r="E51" s="48">
        <v>0</v>
      </c>
      <c r="F51" s="48">
        <f t="shared" si="2"/>
        <v>0</v>
      </c>
    </row>
    <row r="52" spans="1:6" ht="12.75">
      <c r="A52" s="47" t="s">
        <v>176</v>
      </c>
      <c r="B52" s="47" t="s">
        <v>237</v>
      </c>
      <c r="C52" s="47" t="s">
        <v>177</v>
      </c>
      <c r="D52" s="48">
        <f>SUM(D53+D59)</f>
        <v>2523100</v>
      </c>
      <c r="E52" s="48">
        <f>SUM(E53+E59)</f>
        <v>245104.01</v>
      </c>
      <c r="F52" s="48">
        <f t="shared" si="0"/>
        <v>2277995.99</v>
      </c>
    </row>
    <row r="53" spans="1:6" ht="12.75">
      <c r="A53" s="47" t="s">
        <v>86</v>
      </c>
      <c r="B53" s="47" t="s">
        <v>237</v>
      </c>
      <c r="C53" s="47" t="s">
        <v>88</v>
      </c>
      <c r="D53" s="48">
        <f>SUM(D54)</f>
        <v>122600</v>
      </c>
      <c r="E53" s="48">
        <f>SUM(E54)</f>
        <v>1190.82</v>
      </c>
      <c r="F53" s="48">
        <f t="shared" si="0"/>
        <v>121409.18</v>
      </c>
    </row>
    <row r="54" spans="1:6" ht="38.25">
      <c r="A54" s="47" t="s">
        <v>87</v>
      </c>
      <c r="B54" s="47" t="s">
        <v>237</v>
      </c>
      <c r="C54" s="47" t="s">
        <v>89</v>
      </c>
      <c r="D54" s="48">
        <f>SUM(D55)</f>
        <v>122600</v>
      </c>
      <c r="E54" s="48">
        <f>SUM(E55+E56+E58)</f>
        <v>1190.82</v>
      </c>
      <c r="F54" s="48">
        <f t="shared" si="0"/>
        <v>121409.18</v>
      </c>
    </row>
    <row r="55" spans="1:6" ht="38.25">
      <c r="A55" s="47" t="s">
        <v>87</v>
      </c>
      <c r="B55" s="47" t="s">
        <v>237</v>
      </c>
      <c r="C55" s="47" t="s">
        <v>90</v>
      </c>
      <c r="D55" s="58">
        <v>122600</v>
      </c>
      <c r="E55" s="48">
        <v>1089.6</v>
      </c>
      <c r="F55" s="48">
        <f t="shared" si="0"/>
        <v>121510.4</v>
      </c>
    </row>
    <row r="56" spans="1:6" ht="38.25">
      <c r="A56" s="47" t="s">
        <v>87</v>
      </c>
      <c r="B56" s="47" t="s">
        <v>237</v>
      </c>
      <c r="C56" s="47" t="s">
        <v>91</v>
      </c>
      <c r="D56" s="58">
        <v>0</v>
      </c>
      <c r="E56" s="48">
        <f>SUM(E57)</f>
        <v>126.32</v>
      </c>
      <c r="F56" s="48">
        <f t="shared" si="0"/>
        <v>-126.32</v>
      </c>
    </row>
    <row r="57" spans="1:6" ht="38.25">
      <c r="A57" s="47" t="s">
        <v>87</v>
      </c>
      <c r="B57" s="47" t="s">
        <v>237</v>
      </c>
      <c r="C57" s="47" t="s">
        <v>379</v>
      </c>
      <c r="D57" s="58">
        <v>0</v>
      </c>
      <c r="E57" s="48">
        <v>126.32</v>
      </c>
      <c r="F57" s="48">
        <f>SUM(D57-E57)</f>
        <v>-126.32</v>
      </c>
    </row>
    <row r="58" spans="1:6" ht="38.25">
      <c r="A58" s="47" t="s">
        <v>87</v>
      </c>
      <c r="B58" s="47" t="s">
        <v>237</v>
      </c>
      <c r="C58" s="47" t="s">
        <v>380</v>
      </c>
      <c r="D58" s="58">
        <v>0</v>
      </c>
      <c r="E58" s="48">
        <v>-25.1</v>
      </c>
      <c r="F58" s="48">
        <f>SUM(D58-E58)</f>
        <v>25.1</v>
      </c>
    </row>
    <row r="59" spans="1:6" ht="12.75">
      <c r="A59" s="47" t="s">
        <v>64</v>
      </c>
      <c r="B59" s="47" t="s">
        <v>237</v>
      </c>
      <c r="C59" s="47" t="s">
        <v>65</v>
      </c>
      <c r="D59" s="48">
        <f>SUM(D60+D67)</f>
        <v>2400500</v>
      </c>
      <c r="E59" s="48">
        <f>SUM(E60+E67)</f>
        <v>243913.19</v>
      </c>
      <c r="F59" s="48">
        <f t="shared" si="0"/>
        <v>2156586.81</v>
      </c>
    </row>
    <row r="60" spans="1:6" ht="12.75">
      <c r="A60" s="47" t="s">
        <v>382</v>
      </c>
      <c r="B60" s="47" t="s">
        <v>237</v>
      </c>
      <c r="C60" s="47" t="s">
        <v>381</v>
      </c>
      <c r="D60" s="48">
        <f>SUM(D61)</f>
        <v>465500</v>
      </c>
      <c r="E60" s="48">
        <f>SUM(E61)</f>
        <v>230562.9</v>
      </c>
      <c r="F60" s="48">
        <f t="shared" si="0"/>
        <v>234937.1</v>
      </c>
    </row>
    <row r="61" spans="1:6" ht="25.5">
      <c r="A61" s="47" t="s">
        <v>383</v>
      </c>
      <c r="B61" s="47" t="s">
        <v>237</v>
      </c>
      <c r="C61" s="47" t="s">
        <v>384</v>
      </c>
      <c r="D61" s="48">
        <f>SUM(D62)</f>
        <v>465500</v>
      </c>
      <c r="E61" s="48">
        <f>SUM(E62+E63+E65+E66)</f>
        <v>230562.9</v>
      </c>
      <c r="F61" s="48">
        <f t="shared" si="0"/>
        <v>234937.1</v>
      </c>
    </row>
    <row r="62" spans="1:6" ht="25.5">
      <c r="A62" s="47" t="s">
        <v>383</v>
      </c>
      <c r="B62" s="47" t="s">
        <v>237</v>
      </c>
      <c r="C62" s="47" t="s">
        <v>385</v>
      </c>
      <c r="D62" s="48">
        <v>465500</v>
      </c>
      <c r="E62" s="48">
        <v>230307.72</v>
      </c>
      <c r="F62" s="48">
        <f t="shared" si="0"/>
        <v>235192.28</v>
      </c>
    </row>
    <row r="63" spans="1:6" ht="25.5">
      <c r="A63" s="47" t="s">
        <v>383</v>
      </c>
      <c r="B63" s="47" t="s">
        <v>237</v>
      </c>
      <c r="C63" s="47" t="s">
        <v>401</v>
      </c>
      <c r="D63" s="48">
        <v>0</v>
      </c>
      <c r="E63" s="48">
        <f>SUM(E64)</f>
        <v>255.18</v>
      </c>
      <c r="F63" s="48">
        <f>SUM(D63-E63)</f>
        <v>-255.18</v>
      </c>
    </row>
    <row r="64" spans="1:6" ht="25.5">
      <c r="A64" s="47" t="s">
        <v>383</v>
      </c>
      <c r="B64" s="47" t="s">
        <v>237</v>
      </c>
      <c r="C64" s="47" t="s">
        <v>18</v>
      </c>
      <c r="D64" s="48">
        <v>0</v>
      </c>
      <c r="E64" s="48">
        <v>255.18</v>
      </c>
      <c r="F64" s="48">
        <f t="shared" si="0"/>
        <v>-255.18</v>
      </c>
    </row>
    <row r="65" spans="1:6" ht="25.5">
      <c r="A65" s="47" t="s">
        <v>383</v>
      </c>
      <c r="B65" s="47" t="s">
        <v>237</v>
      </c>
      <c r="C65" s="47" t="s">
        <v>386</v>
      </c>
      <c r="D65" s="48">
        <v>0</v>
      </c>
      <c r="E65" s="48">
        <v>0</v>
      </c>
      <c r="F65" s="48">
        <f>SUM(D65-E65)</f>
        <v>0</v>
      </c>
    </row>
    <row r="66" spans="1:6" ht="25.5">
      <c r="A66" s="47" t="s">
        <v>383</v>
      </c>
      <c r="B66" s="47" t="s">
        <v>237</v>
      </c>
      <c r="C66" s="47" t="s">
        <v>387</v>
      </c>
      <c r="D66" s="48">
        <v>0</v>
      </c>
      <c r="E66" s="48">
        <v>0</v>
      </c>
      <c r="F66" s="48">
        <f t="shared" si="0"/>
        <v>0</v>
      </c>
    </row>
    <row r="67" spans="1:6" ht="12.75">
      <c r="A67" s="47" t="s">
        <v>389</v>
      </c>
      <c r="B67" s="47" t="s">
        <v>237</v>
      </c>
      <c r="C67" s="47" t="s">
        <v>388</v>
      </c>
      <c r="D67" s="48">
        <f>SUM(D68)</f>
        <v>1935000</v>
      </c>
      <c r="E67" s="48">
        <f>SUM(E68)</f>
        <v>13350.29</v>
      </c>
      <c r="F67" s="48">
        <f t="shared" si="0"/>
        <v>1921649.71</v>
      </c>
    </row>
    <row r="68" spans="1:6" ht="26.25" customHeight="1">
      <c r="A68" s="47" t="s">
        <v>390</v>
      </c>
      <c r="B68" s="47" t="s">
        <v>237</v>
      </c>
      <c r="C68" s="47" t="s">
        <v>391</v>
      </c>
      <c r="D68" s="48">
        <f>SUM(D69)</f>
        <v>1935000</v>
      </c>
      <c r="E68" s="48">
        <f>SUM(E69+E70+E72+E73)</f>
        <v>13350.29</v>
      </c>
      <c r="F68" s="48">
        <f t="shared" si="0"/>
        <v>1921649.71</v>
      </c>
    </row>
    <row r="69" spans="1:6" ht="25.5" customHeight="1">
      <c r="A69" s="47" t="s">
        <v>390</v>
      </c>
      <c r="B69" s="47" t="s">
        <v>237</v>
      </c>
      <c r="C69" s="47" t="s">
        <v>392</v>
      </c>
      <c r="D69" s="48">
        <v>1935000</v>
      </c>
      <c r="E69" s="48">
        <v>11995.11</v>
      </c>
      <c r="F69" s="48">
        <f t="shared" si="0"/>
        <v>1923004.89</v>
      </c>
    </row>
    <row r="70" spans="1:6" ht="25.5" customHeight="1">
      <c r="A70" s="47" t="s">
        <v>390</v>
      </c>
      <c r="B70" s="47" t="s">
        <v>237</v>
      </c>
      <c r="C70" s="47" t="s">
        <v>402</v>
      </c>
      <c r="D70" s="58">
        <v>0</v>
      </c>
      <c r="E70" s="48">
        <v>1355.18</v>
      </c>
      <c r="F70" s="48">
        <f>SUM(D70-E70)</f>
        <v>-1355.18</v>
      </c>
    </row>
    <row r="71" spans="1:6" ht="25.5" customHeight="1">
      <c r="A71" s="47" t="s">
        <v>390</v>
      </c>
      <c r="B71" s="47" t="s">
        <v>237</v>
      </c>
      <c r="C71" s="47" t="s">
        <v>19</v>
      </c>
      <c r="D71" s="58">
        <v>0</v>
      </c>
      <c r="E71" s="48">
        <v>1355.18</v>
      </c>
      <c r="F71" s="48">
        <f t="shared" si="0"/>
        <v>-1355.18</v>
      </c>
    </row>
    <row r="72" spans="1:6" ht="26.25" customHeight="1">
      <c r="A72" s="47" t="s">
        <v>390</v>
      </c>
      <c r="B72" s="47" t="s">
        <v>237</v>
      </c>
      <c r="C72" s="47" t="s">
        <v>393</v>
      </c>
      <c r="D72" s="58">
        <v>0</v>
      </c>
      <c r="E72" s="48">
        <v>0</v>
      </c>
      <c r="F72" s="48">
        <f t="shared" si="0"/>
        <v>0</v>
      </c>
    </row>
    <row r="73" spans="1:6" ht="28.5" customHeight="1">
      <c r="A73" s="47" t="s">
        <v>390</v>
      </c>
      <c r="B73" s="47" t="s">
        <v>237</v>
      </c>
      <c r="C73" s="47" t="s">
        <v>394</v>
      </c>
      <c r="D73" s="58">
        <v>0</v>
      </c>
      <c r="E73" s="48">
        <v>0</v>
      </c>
      <c r="F73" s="48">
        <f t="shared" si="0"/>
        <v>0</v>
      </c>
    </row>
    <row r="74" spans="1:6" ht="12.75">
      <c r="A74" s="47" t="s">
        <v>148</v>
      </c>
      <c r="B74" s="47" t="s">
        <v>237</v>
      </c>
      <c r="C74" s="47" t="s">
        <v>149</v>
      </c>
      <c r="D74" s="48">
        <f aca="true" t="shared" si="3" ref="D74:E76">SUM(D75)</f>
        <v>37700</v>
      </c>
      <c r="E74" s="48">
        <f t="shared" si="3"/>
        <v>3700</v>
      </c>
      <c r="F74" s="48">
        <f aca="true" t="shared" si="4" ref="F74:F80">SUM(D74-E74)</f>
        <v>34000</v>
      </c>
    </row>
    <row r="75" spans="1:6" ht="38.25">
      <c r="A75" s="47" t="s">
        <v>124</v>
      </c>
      <c r="B75" s="47" t="s">
        <v>237</v>
      </c>
      <c r="C75" s="47" t="s">
        <v>92</v>
      </c>
      <c r="D75" s="48">
        <f t="shared" si="3"/>
        <v>37700</v>
      </c>
      <c r="E75" s="48">
        <f t="shared" si="3"/>
        <v>3700</v>
      </c>
      <c r="F75" s="48">
        <f>SUM(D75-E75)</f>
        <v>34000</v>
      </c>
    </row>
    <row r="76" spans="1:6" ht="63.75">
      <c r="A76" s="47" t="s">
        <v>125</v>
      </c>
      <c r="B76" s="47" t="s">
        <v>237</v>
      </c>
      <c r="C76" s="47" t="s">
        <v>93</v>
      </c>
      <c r="D76" s="48">
        <f t="shared" si="3"/>
        <v>37700</v>
      </c>
      <c r="E76" s="48">
        <f>SUM(E77+E78)</f>
        <v>3700</v>
      </c>
      <c r="F76" s="48">
        <f>SUM(D76-E76)</f>
        <v>34000</v>
      </c>
    </row>
    <row r="77" spans="1:6" ht="63.75">
      <c r="A77" s="47" t="s">
        <v>125</v>
      </c>
      <c r="B77" s="47" t="s">
        <v>237</v>
      </c>
      <c r="C77" s="47" t="s">
        <v>106</v>
      </c>
      <c r="D77" s="48">
        <v>37700</v>
      </c>
      <c r="E77" s="48">
        <v>3700</v>
      </c>
      <c r="F77" s="48">
        <f>SUM(D77-E77)</f>
        <v>34000</v>
      </c>
    </row>
    <row r="78" spans="1:6" ht="63.75">
      <c r="A78" s="47" t="s">
        <v>125</v>
      </c>
      <c r="B78" s="47" t="s">
        <v>237</v>
      </c>
      <c r="C78" s="47" t="s">
        <v>314</v>
      </c>
      <c r="D78" s="48">
        <v>0</v>
      </c>
      <c r="E78" s="48">
        <v>0</v>
      </c>
      <c r="F78" s="48">
        <f>SUM(D78-E78)</f>
        <v>0</v>
      </c>
    </row>
    <row r="79" spans="1:6" ht="29.25" customHeight="1">
      <c r="A79" s="47" t="s">
        <v>150</v>
      </c>
      <c r="B79" s="47" t="s">
        <v>237</v>
      </c>
      <c r="C79" s="47" t="s">
        <v>151</v>
      </c>
      <c r="D79" s="58">
        <v>0</v>
      </c>
      <c r="E79" s="48">
        <f>SUM(E80)</f>
        <v>0</v>
      </c>
      <c r="F79" s="48">
        <f t="shared" si="4"/>
        <v>0</v>
      </c>
    </row>
    <row r="80" spans="1:6" ht="12.75">
      <c r="A80" s="47" t="s">
        <v>152</v>
      </c>
      <c r="B80" s="47" t="s">
        <v>237</v>
      </c>
      <c r="C80" s="47" t="s">
        <v>153</v>
      </c>
      <c r="D80" s="58">
        <v>0</v>
      </c>
      <c r="E80" s="48">
        <f>SUM(E81)</f>
        <v>0</v>
      </c>
      <c r="F80" s="48">
        <f t="shared" si="4"/>
        <v>0</v>
      </c>
    </row>
    <row r="81" spans="1:6" ht="25.5">
      <c r="A81" s="47" t="s">
        <v>127</v>
      </c>
      <c r="B81" s="47" t="s">
        <v>237</v>
      </c>
      <c r="C81" s="47" t="s">
        <v>284</v>
      </c>
      <c r="D81" s="58">
        <v>0</v>
      </c>
      <c r="E81" s="48">
        <f>SUM(E82)</f>
        <v>0</v>
      </c>
      <c r="F81" s="48">
        <f aca="true" t="shared" si="5" ref="F81:F86">SUM(D81-E81)</f>
        <v>0</v>
      </c>
    </row>
    <row r="82" spans="1:6" ht="38.25">
      <c r="A82" s="47" t="s">
        <v>126</v>
      </c>
      <c r="B82" s="47" t="s">
        <v>237</v>
      </c>
      <c r="C82" s="47" t="s">
        <v>283</v>
      </c>
      <c r="D82" s="58">
        <v>0</v>
      </c>
      <c r="E82" s="48">
        <f>SUM(E83)</f>
        <v>0</v>
      </c>
      <c r="F82" s="48">
        <f t="shared" si="5"/>
        <v>0</v>
      </c>
    </row>
    <row r="83" spans="1:6" ht="38.25">
      <c r="A83" s="47" t="s">
        <v>126</v>
      </c>
      <c r="B83" s="47" t="s">
        <v>237</v>
      </c>
      <c r="C83" s="47" t="s">
        <v>282</v>
      </c>
      <c r="D83" s="58">
        <v>0</v>
      </c>
      <c r="E83" s="48">
        <v>0</v>
      </c>
      <c r="F83" s="48">
        <f t="shared" si="5"/>
        <v>0</v>
      </c>
    </row>
    <row r="84" spans="1:6" ht="38.25">
      <c r="A84" s="47" t="s">
        <v>126</v>
      </c>
      <c r="B84" s="47" t="s">
        <v>237</v>
      </c>
      <c r="C84" s="47" t="s">
        <v>281</v>
      </c>
      <c r="D84" s="58">
        <v>0</v>
      </c>
      <c r="E84" s="48">
        <v>0</v>
      </c>
      <c r="F84" s="48">
        <f t="shared" si="5"/>
        <v>0</v>
      </c>
    </row>
    <row r="85" spans="1:6" ht="38.25">
      <c r="A85" s="47" t="s">
        <v>154</v>
      </c>
      <c r="B85" s="47" t="s">
        <v>237</v>
      </c>
      <c r="C85" s="47" t="s">
        <v>155</v>
      </c>
      <c r="D85" s="48">
        <f>SUM(D86)</f>
        <v>108000</v>
      </c>
      <c r="E85" s="48">
        <f>SUM(E86)</f>
        <v>19771.66</v>
      </c>
      <c r="F85" s="48">
        <f t="shared" si="5"/>
        <v>88228.34</v>
      </c>
    </row>
    <row r="86" spans="1:6" ht="76.5">
      <c r="A86" s="47" t="s">
        <v>156</v>
      </c>
      <c r="B86" s="47" t="s">
        <v>237</v>
      </c>
      <c r="C86" s="47" t="s">
        <v>157</v>
      </c>
      <c r="D86" s="48">
        <f>SUM(D87+D89)</f>
        <v>108000</v>
      </c>
      <c r="E86" s="48">
        <f>SUM(E87+E89)</f>
        <v>19771.66</v>
      </c>
      <c r="F86" s="48">
        <f t="shared" si="5"/>
        <v>88228.34</v>
      </c>
    </row>
    <row r="87" spans="1:6" ht="76.5">
      <c r="A87" s="47" t="s">
        <v>256</v>
      </c>
      <c r="B87" s="47" t="s">
        <v>237</v>
      </c>
      <c r="C87" s="47" t="s">
        <v>310</v>
      </c>
      <c r="D87" s="48">
        <f>SUM(D88)</f>
        <v>0</v>
      </c>
      <c r="E87" s="48">
        <f>SUM(E88)</f>
        <v>0</v>
      </c>
      <c r="F87" s="48">
        <f aca="true" t="shared" si="6" ref="F87:F94">SUM(D87-E87)</f>
        <v>0</v>
      </c>
    </row>
    <row r="88" spans="1:6" ht="51">
      <c r="A88" s="47" t="s">
        <v>257</v>
      </c>
      <c r="B88" s="47" t="s">
        <v>237</v>
      </c>
      <c r="C88" s="47" t="s">
        <v>311</v>
      </c>
      <c r="D88" s="48">
        <v>0</v>
      </c>
      <c r="E88" s="48">
        <v>0</v>
      </c>
      <c r="F88" s="48">
        <f t="shared" si="6"/>
        <v>0</v>
      </c>
    </row>
    <row r="89" spans="1:6" ht="38.25">
      <c r="A89" s="47" t="s">
        <v>343</v>
      </c>
      <c r="B89" s="47" t="s">
        <v>237</v>
      </c>
      <c r="C89" s="47" t="s">
        <v>341</v>
      </c>
      <c r="D89" s="48">
        <f>SUM(D90)</f>
        <v>108000</v>
      </c>
      <c r="E89" s="48">
        <f>SUM(E90)</f>
        <v>19771.66</v>
      </c>
      <c r="F89" s="48">
        <f>SUM(F90)</f>
        <v>88228.34</v>
      </c>
    </row>
    <row r="90" spans="1:6" ht="25.5">
      <c r="A90" s="47" t="s">
        <v>344</v>
      </c>
      <c r="B90" s="47" t="s">
        <v>237</v>
      </c>
      <c r="C90" s="47" t="s">
        <v>342</v>
      </c>
      <c r="D90" s="48">
        <v>108000</v>
      </c>
      <c r="E90" s="48">
        <v>19771.66</v>
      </c>
      <c r="F90" s="48">
        <f t="shared" si="6"/>
        <v>88228.34</v>
      </c>
    </row>
    <row r="91" spans="1:6" ht="25.5">
      <c r="A91" s="47" t="s">
        <v>319</v>
      </c>
      <c r="B91" s="47" t="s">
        <v>237</v>
      </c>
      <c r="C91" s="47" t="s">
        <v>315</v>
      </c>
      <c r="D91" s="48">
        <f aca="true" t="shared" si="7" ref="D91:E93">SUM(D92)</f>
        <v>0</v>
      </c>
      <c r="E91" s="48">
        <f t="shared" si="7"/>
        <v>0</v>
      </c>
      <c r="F91" s="48">
        <f t="shared" si="6"/>
        <v>0</v>
      </c>
    </row>
    <row r="92" spans="1:6" ht="12.75">
      <c r="A92" s="47" t="s">
        <v>320</v>
      </c>
      <c r="B92" s="47" t="s">
        <v>237</v>
      </c>
      <c r="C92" s="47" t="s">
        <v>316</v>
      </c>
      <c r="D92" s="48">
        <f t="shared" si="7"/>
        <v>0</v>
      </c>
      <c r="E92" s="48">
        <f t="shared" si="7"/>
        <v>0</v>
      </c>
      <c r="F92" s="48">
        <f t="shared" si="6"/>
        <v>0</v>
      </c>
    </row>
    <row r="93" spans="1:6" ht="12.75">
      <c r="A93" s="47" t="s">
        <v>321</v>
      </c>
      <c r="B93" s="47" t="s">
        <v>237</v>
      </c>
      <c r="C93" s="47" t="s">
        <v>317</v>
      </c>
      <c r="D93" s="48">
        <f t="shared" si="7"/>
        <v>0</v>
      </c>
      <c r="E93" s="48">
        <f t="shared" si="7"/>
        <v>0</v>
      </c>
      <c r="F93" s="48">
        <f t="shared" si="6"/>
        <v>0</v>
      </c>
    </row>
    <row r="94" spans="1:6" ht="25.5">
      <c r="A94" s="47" t="s">
        <v>322</v>
      </c>
      <c r="B94" s="47" t="s">
        <v>237</v>
      </c>
      <c r="C94" s="47" t="s">
        <v>318</v>
      </c>
      <c r="D94" s="48">
        <v>0</v>
      </c>
      <c r="E94" s="48">
        <v>0</v>
      </c>
      <c r="F94" s="48">
        <f t="shared" si="6"/>
        <v>0</v>
      </c>
    </row>
    <row r="95" spans="1:6" ht="25.5">
      <c r="A95" s="47" t="s">
        <v>250</v>
      </c>
      <c r="B95" s="47" t="s">
        <v>237</v>
      </c>
      <c r="C95" s="47" t="s">
        <v>248</v>
      </c>
      <c r="D95" s="48">
        <f>SUM(D96)</f>
        <v>839500</v>
      </c>
      <c r="E95" s="48">
        <f>SUM(E96)</f>
        <v>0</v>
      </c>
      <c r="F95" s="48">
        <f aca="true" t="shared" si="8" ref="F95:F100">SUM(D95-E95)</f>
        <v>839500</v>
      </c>
    </row>
    <row r="96" spans="1:6" ht="38.25">
      <c r="A96" s="47" t="s">
        <v>251</v>
      </c>
      <c r="B96" s="47" t="s">
        <v>237</v>
      </c>
      <c r="C96" s="47" t="s">
        <v>249</v>
      </c>
      <c r="D96" s="48">
        <f>SUM(D97+D99)</f>
        <v>839500</v>
      </c>
      <c r="E96" s="48">
        <f>SUM(E97+E99)</f>
        <v>0</v>
      </c>
      <c r="F96" s="48">
        <f t="shared" si="8"/>
        <v>839500</v>
      </c>
    </row>
    <row r="97" spans="1:6" ht="38.25">
      <c r="A97" s="47" t="s">
        <v>294</v>
      </c>
      <c r="B97" s="47" t="s">
        <v>237</v>
      </c>
      <c r="C97" s="47" t="s">
        <v>312</v>
      </c>
      <c r="D97" s="48">
        <f>SUM(D98)</f>
        <v>0</v>
      </c>
      <c r="E97" s="48">
        <f>SUM(E98)</f>
        <v>0</v>
      </c>
      <c r="F97" s="48">
        <f t="shared" si="8"/>
        <v>0</v>
      </c>
    </row>
    <row r="98" spans="1:6" ht="38.25">
      <c r="A98" s="47" t="s">
        <v>294</v>
      </c>
      <c r="B98" s="47" t="s">
        <v>237</v>
      </c>
      <c r="C98" s="47" t="s">
        <v>293</v>
      </c>
      <c r="D98" s="48">
        <v>0</v>
      </c>
      <c r="E98" s="48">
        <v>0</v>
      </c>
      <c r="F98" s="48">
        <f t="shared" si="8"/>
        <v>0</v>
      </c>
    </row>
    <row r="99" spans="1:6" ht="38.25">
      <c r="A99" s="64" t="s">
        <v>338</v>
      </c>
      <c r="B99" s="47" t="s">
        <v>237</v>
      </c>
      <c r="C99" s="47" t="s">
        <v>337</v>
      </c>
      <c r="D99" s="48">
        <f>SUM(D100)</f>
        <v>839500</v>
      </c>
      <c r="E99" s="48">
        <f>SUM(E100)</f>
        <v>0</v>
      </c>
      <c r="F99" s="48">
        <f t="shared" si="8"/>
        <v>839500</v>
      </c>
    </row>
    <row r="100" spans="1:6" ht="38.25">
      <c r="A100" s="47" t="s">
        <v>294</v>
      </c>
      <c r="B100" s="47" t="s">
        <v>237</v>
      </c>
      <c r="C100" s="47" t="s">
        <v>336</v>
      </c>
      <c r="D100" s="48">
        <v>839500</v>
      </c>
      <c r="E100" s="48">
        <v>0</v>
      </c>
      <c r="F100" s="48">
        <f t="shared" si="8"/>
        <v>839500</v>
      </c>
    </row>
    <row r="101" spans="1:6" ht="12.75">
      <c r="A101" s="47" t="s">
        <v>20</v>
      </c>
      <c r="B101" s="47" t="s">
        <v>237</v>
      </c>
      <c r="C101" s="47" t="s">
        <v>21</v>
      </c>
      <c r="D101" s="48">
        <f>SUM(D102+D104)</f>
        <v>3300</v>
      </c>
      <c r="E101" s="48">
        <f>SUM(E102+E104)</f>
        <v>1700</v>
      </c>
      <c r="F101" s="48">
        <f>SUM(F102)</f>
        <v>1600</v>
      </c>
    </row>
    <row r="102" spans="1:6" ht="38.25">
      <c r="A102" s="47" t="s">
        <v>23</v>
      </c>
      <c r="B102" s="47" t="s">
        <v>237</v>
      </c>
      <c r="C102" s="47" t="s">
        <v>22</v>
      </c>
      <c r="D102" s="48">
        <f>SUM(D103)</f>
        <v>3300</v>
      </c>
      <c r="E102" s="48">
        <f>SUM(E103)</f>
        <v>1700</v>
      </c>
      <c r="F102" s="48">
        <f>SUM(F103)</f>
        <v>1600</v>
      </c>
    </row>
    <row r="103" spans="1:6" ht="51">
      <c r="A103" s="47" t="s">
        <v>24</v>
      </c>
      <c r="B103" s="47" t="s">
        <v>237</v>
      </c>
      <c r="C103" s="47" t="s">
        <v>25</v>
      </c>
      <c r="D103" s="48">
        <v>3300</v>
      </c>
      <c r="E103" s="48">
        <v>1700</v>
      </c>
      <c r="F103" s="48">
        <f aca="true" t="shared" si="9" ref="F103:F123">SUM(D103-E103)</f>
        <v>1600</v>
      </c>
    </row>
    <row r="104" spans="1:6" ht="25.5">
      <c r="A104" s="47" t="s">
        <v>168</v>
      </c>
      <c r="B104" s="47" t="s">
        <v>237</v>
      </c>
      <c r="C104" s="47" t="s">
        <v>165</v>
      </c>
      <c r="D104" s="48">
        <f>SUM(D105)</f>
        <v>0</v>
      </c>
      <c r="E104" s="48">
        <f>SUM(E105)</f>
        <v>0</v>
      </c>
      <c r="F104" s="48">
        <f t="shared" si="9"/>
        <v>0</v>
      </c>
    </row>
    <row r="105" spans="1:6" ht="25.5">
      <c r="A105" s="47" t="s">
        <v>168</v>
      </c>
      <c r="B105" s="47" t="s">
        <v>237</v>
      </c>
      <c r="C105" s="47" t="s">
        <v>166</v>
      </c>
      <c r="D105" s="48">
        <f>SUM(D106)</f>
        <v>0</v>
      </c>
      <c r="E105" s="48">
        <f>SUM(E106)</f>
        <v>0</v>
      </c>
      <c r="F105" s="48">
        <f t="shared" si="9"/>
        <v>0</v>
      </c>
    </row>
    <row r="106" spans="1:6" ht="25.5">
      <c r="A106" s="47" t="s">
        <v>168</v>
      </c>
      <c r="B106" s="47" t="s">
        <v>237</v>
      </c>
      <c r="C106" s="47" t="s">
        <v>167</v>
      </c>
      <c r="D106" s="48">
        <v>0</v>
      </c>
      <c r="E106" s="48">
        <v>0</v>
      </c>
      <c r="F106" s="48">
        <f t="shared" si="9"/>
        <v>0</v>
      </c>
    </row>
    <row r="107" spans="1:6" ht="12.75">
      <c r="A107" s="47" t="s">
        <v>158</v>
      </c>
      <c r="B107" s="47" t="s">
        <v>237</v>
      </c>
      <c r="C107" s="47" t="s">
        <v>159</v>
      </c>
      <c r="D107" s="48">
        <f>SUM(D108)</f>
        <v>4356800</v>
      </c>
      <c r="E107" s="48">
        <f>SUM(E108)</f>
        <v>2031400</v>
      </c>
      <c r="F107" s="48">
        <f t="shared" si="9"/>
        <v>2325400</v>
      </c>
    </row>
    <row r="108" spans="1:6" ht="25.5">
      <c r="A108" s="47" t="s">
        <v>160</v>
      </c>
      <c r="B108" s="47" t="s">
        <v>237</v>
      </c>
      <c r="C108" s="47" t="s">
        <v>161</v>
      </c>
      <c r="D108" s="48">
        <f>SUM(D109+D112+D117)</f>
        <v>4356800</v>
      </c>
      <c r="E108" s="48">
        <f>SUM(E109+E112+E117)</f>
        <v>2031400</v>
      </c>
      <c r="F108" s="48">
        <f t="shared" si="9"/>
        <v>2325400</v>
      </c>
    </row>
    <row r="109" spans="1:6" ht="25.5">
      <c r="A109" s="47" t="s">
        <v>162</v>
      </c>
      <c r="B109" s="47" t="s">
        <v>237</v>
      </c>
      <c r="C109" s="47" t="s">
        <v>163</v>
      </c>
      <c r="D109" s="48">
        <f>SUM(D110)</f>
        <v>3052300</v>
      </c>
      <c r="E109" s="48">
        <f>SUM(E110)</f>
        <v>1882600</v>
      </c>
      <c r="F109" s="48">
        <f t="shared" si="9"/>
        <v>1169700</v>
      </c>
    </row>
    <row r="110" spans="1:6" ht="12.75">
      <c r="A110" s="47" t="s">
        <v>164</v>
      </c>
      <c r="B110" s="47" t="s">
        <v>237</v>
      </c>
      <c r="C110" s="47" t="s">
        <v>169</v>
      </c>
      <c r="D110" s="48">
        <f>SUM(D111)</f>
        <v>3052300</v>
      </c>
      <c r="E110" s="48">
        <f>SUM(E111)</f>
        <v>1882600</v>
      </c>
      <c r="F110" s="48">
        <f t="shared" si="9"/>
        <v>1169700</v>
      </c>
    </row>
    <row r="111" spans="1:6" ht="25.5">
      <c r="A111" s="47" t="s">
        <v>128</v>
      </c>
      <c r="B111" s="47" t="s">
        <v>237</v>
      </c>
      <c r="C111" s="47" t="s">
        <v>129</v>
      </c>
      <c r="D111" s="48">
        <v>3052300</v>
      </c>
      <c r="E111" s="48">
        <v>1882600</v>
      </c>
      <c r="F111" s="48">
        <f t="shared" si="9"/>
        <v>1169700</v>
      </c>
    </row>
    <row r="112" spans="1:6" ht="25.5">
      <c r="A112" s="47" t="s">
        <v>181</v>
      </c>
      <c r="B112" s="47" t="s">
        <v>237</v>
      </c>
      <c r="C112" s="47" t="s">
        <v>182</v>
      </c>
      <c r="D112" s="48">
        <f>SUM(D113+D115)</f>
        <v>175000</v>
      </c>
      <c r="E112" s="48">
        <f>SUM(E113+E115)</f>
        <v>148800</v>
      </c>
      <c r="F112" s="48">
        <f t="shared" si="9"/>
        <v>26200</v>
      </c>
    </row>
    <row r="113" spans="1:6" ht="38.25">
      <c r="A113" s="47" t="s">
        <v>137</v>
      </c>
      <c r="B113" s="47" t="s">
        <v>237</v>
      </c>
      <c r="C113" s="47" t="s">
        <v>138</v>
      </c>
      <c r="D113" s="48">
        <f>SUM(D114)</f>
        <v>174800</v>
      </c>
      <c r="E113" s="48">
        <f>SUM(E114)</f>
        <v>148600</v>
      </c>
      <c r="F113" s="48">
        <f t="shared" si="9"/>
        <v>26200</v>
      </c>
    </row>
    <row r="114" spans="1:6" ht="38.25">
      <c r="A114" s="47" t="s">
        <v>131</v>
      </c>
      <c r="B114" s="47" t="s">
        <v>237</v>
      </c>
      <c r="C114" s="47" t="s">
        <v>130</v>
      </c>
      <c r="D114" s="48">
        <v>174800</v>
      </c>
      <c r="E114" s="48">
        <v>148600</v>
      </c>
      <c r="F114" s="48">
        <f t="shared" si="9"/>
        <v>26200</v>
      </c>
    </row>
    <row r="115" spans="1:6" ht="38.25">
      <c r="A115" s="47" t="s">
        <v>132</v>
      </c>
      <c r="B115" s="47" t="s">
        <v>237</v>
      </c>
      <c r="C115" s="47" t="s">
        <v>59</v>
      </c>
      <c r="D115" s="48">
        <v>200</v>
      </c>
      <c r="E115" s="48">
        <f>SUM(E116)</f>
        <v>200</v>
      </c>
      <c r="F115" s="48">
        <f t="shared" si="9"/>
        <v>0</v>
      </c>
    </row>
    <row r="116" spans="1:6" ht="38.25">
      <c r="A116" s="47" t="s">
        <v>132</v>
      </c>
      <c r="B116" s="47" t="s">
        <v>237</v>
      </c>
      <c r="C116" s="47" t="s">
        <v>295</v>
      </c>
      <c r="D116" s="48">
        <v>200</v>
      </c>
      <c r="E116" s="48">
        <v>200</v>
      </c>
      <c r="F116" s="48">
        <f t="shared" si="9"/>
        <v>0</v>
      </c>
    </row>
    <row r="117" spans="1:6" ht="12.75">
      <c r="A117" s="47" t="s">
        <v>183</v>
      </c>
      <c r="B117" s="47" t="s">
        <v>237</v>
      </c>
      <c r="C117" s="47" t="s">
        <v>184</v>
      </c>
      <c r="D117" s="48">
        <f>SUM(D118+D120)</f>
        <v>1129500</v>
      </c>
      <c r="E117" s="48">
        <f>SUM(E118+E120)</f>
        <v>0</v>
      </c>
      <c r="F117" s="48">
        <f t="shared" si="9"/>
        <v>1129500</v>
      </c>
    </row>
    <row r="118" spans="1:6" ht="51">
      <c r="A118" s="47" t="s">
        <v>280</v>
      </c>
      <c r="B118" s="47" t="s">
        <v>237</v>
      </c>
      <c r="C118" s="47" t="s">
        <v>258</v>
      </c>
      <c r="D118" s="48">
        <f>SUM(D119)</f>
        <v>0</v>
      </c>
      <c r="E118" s="48">
        <f>SUM(E119)</f>
        <v>0</v>
      </c>
      <c r="F118" s="48">
        <f t="shared" si="9"/>
        <v>0</v>
      </c>
    </row>
    <row r="119" spans="1:6" ht="63.75">
      <c r="A119" s="47" t="s">
        <v>60</v>
      </c>
      <c r="B119" s="47" t="s">
        <v>237</v>
      </c>
      <c r="C119" s="47" t="s">
        <v>61</v>
      </c>
      <c r="D119" s="48">
        <v>0</v>
      </c>
      <c r="E119" s="48">
        <v>0</v>
      </c>
      <c r="F119" s="48">
        <f t="shared" si="9"/>
        <v>0</v>
      </c>
    </row>
    <row r="120" spans="1:6" ht="25.5">
      <c r="A120" s="47" t="s">
        <v>185</v>
      </c>
      <c r="B120" s="47" t="s">
        <v>237</v>
      </c>
      <c r="C120" s="47" t="s">
        <v>188</v>
      </c>
      <c r="D120" s="48">
        <f>SUM(D121)</f>
        <v>1129500</v>
      </c>
      <c r="E120" s="48">
        <f>SUM(E121)</f>
        <v>0</v>
      </c>
      <c r="F120" s="48">
        <f t="shared" si="9"/>
        <v>1129500</v>
      </c>
    </row>
    <row r="121" spans="1:6" ht="25.5">
      <c r="A121" s="47" t="s">
        <v>63</v>
      </c>
      <c r="B121" s="47" t="s">
        <v>237</v>
      </c>
      <c r="C121" s="47" t="s">
        <v>62</v>
      </c>
      <c r="D121" s="48">
        <v>1129500</v>
      </c>
      <c r="E121" s="48">
        <v>0</v>
      </c>
      <c r="F121" s="48">
        <f t="shared" si="9"/>
        <v>1129500</v>
      </c>
    </row>
    <row r="122" spans="1:6" ht="12.75">
      <c r="A122" s="62" t="s">
        <v>332</v>
      </c>
      <c r="B122" s="47" t="s">
        <v>237</v>
      </c>
      <c r="C122" s="63" t="s">
        <v>323</v>
      </c>
      <c r="D122" s="48">
        <v>0</v>
      </c>
      <c r="E122" s="48">
        <v>0</v>
      </c>
      <c r="F122" s="48">
        <f t="shared" si="9"/>
        <v>0</v>
      </c>
    </row>
    <row r="123" spans="1:6" ht="12.75">
      <c r="A123" s="62" t="s">
        <v>333</v>
      </c>
      <c r="B123" s="47" t="s">
        <v>237</v>
      </c>
      <c r="C123" s="63" t="s">
        <v>324</v>
      </c>
      <c r="D123" s="48">
        <v>0</v>
      </c>
      <c r="E123" s="48">
        <v>0</v>
      </c>
      <c r="F123" s="48">
        <f t="shared" si="9"/>
        <v>0</v>
      </c>
    </row>
  </sheetData>
  <sheetProtection/>
  <autoFilter ref="A13:F121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68"/>
  <sheetViews>
    <sheetView zoomScalePageLayoutView="0" workbookViewId="0" topLeftCell="A156">
      <selection activeCell="E168" sqref="E168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227</v>
      </c>
    </row>
    <row r="3" spans="1:6" s="24" customFormat="1" ht="38.25">
      <c r="A3" s="37" t="s">
        <v>223</v>
      </c>
      <c r="B3" s="20" t="s">
        <v>210</v>
      </c>
      <c r="C3" s="20" t="s">
        <v>234</v>
      </c>
      <c r="D3" s="20" t="s">
        <v>224</v>
      </c>
      <c r="E3" s="56" t="s">
        <v>212</v>
      </c>
      <c r="F3" s="20" t="s">
        <v>228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189</v>
      </c>
      <c r="B5" s="50" t="s">
        <v>190</v>
      </c>
      <c r="C5" s="54" t="s">
        <v>147</v>
      </c>
      <c r="D5" s="51">
        <f>SUM(D6)</f>
        <v>11388700</v>
      </c>
      <c r="E5" s="51">
        <f>SUM(E6)</f>
        <v>2352035.6</v>
      </c>
      <c r="F5" s="51">
        <f aca="true" t="shared" si="0" ref="F5:F20">SUM(D5-E5)</f>
        <v>9036664.4</v>
      </c>
    </row>
    <row r="6" spans="1:6" ht="39.75" customHeight="1">
      <c r="A6" s="47" t="s">
        <v>170</v>
      </c>
      <c r="B6" s="50" t="s">
        <v>190</v>
      </c>
      <c r="C6" s="60" t="s">
        <v>259</v>
      </c>
      <c r="D6" s="51">
        <f>SUM(D7+D54+D60+D85+D100+D128+D132+D159+D163)</f>
        <v>11388700</v>
      </c>
      <c r="E6" s="51">
        <f>SUM(E7+E54+E60+E85+E100+E128+E132+E159+E163)</f>
        <v>2352035.6</v>
      </c>
      <c r="F6" s="51">
        <f t="shared" si="0"/>
        <v>9036664.4</v>
      </c>
    </row>
    <row r="7" spans="1:6" ht="12.75">
      <c r="A7" s="49" t="s">
        <v>139</v>
      </c>
      <c r="B7" s="50" t="s">
        <v>190</v>
      </c>
      <c r="C7" s="60" t="s">
        <v>260</v>
      </c>
      <c r="D7" s="51">
        <f>SUM(D8+D17+D43+D47)</f>
        <v>4459100</v>
      </c>
      <c r="E7" s="51">
        <f>SUM(E8+E17+E43+E47)</f>
        <v>924463.2799999999</v>
      </c>
      <c r="F7" s="51">
        <f t="shared" si="0"/>
        <v>3534636.72</v>
      </c>
    </row>
    <row r="8" spans="1:6" ht="38.25">
      <c r="A8" s="49" t="s">
        <v>144</v>
      </c>
      <c r="B8" s="50" t="s">
        <v>190</v>
      </c>
      <c r="C8" s="60" t="s">
        <v>261</v>
      </c>
      <c r="D8" s="51">
        <f>SUM(D9)</f>
        <v>848600</v>
      </c>
      <c r="E8" s="51">
        <f>SUM(E9)</f>
        <v>210377.98</v>
      </c>
      <c r="F8" s="51">
        <f t="shared" si="0"/>
        <v>638222.02</v>
      </c>
    </row>
    <row r="9" spans="1:6" ht="51">
      <c r="A9" s="47" t="s">
        <v>426</v>
      </c>
      <c r="B9" s="50" t="s">
        <v>190</v>
      </c>
      <c r="C9" s="60" t="s">
        <v>262</v>
      </c>
      <c r="D9" s="51">
        <f>SUM(D10+D14)</f>
        <v>848600</v>
      </c>
      <c r="E9" s="51">
        <f>SUM(E10+E14)</f>
        <v>210377.98</v>
      </c>
      <c r="F9" s="51">
        <f>SUM(F11:F13)</f>
        <v>621222.02</v>
      </c>
    </row>
    <row r="10" spans="1:6" ht="76.5">
      <c r="A10" s="64" t="s">
        <v>270</v>
      </c>
      <c r="B10" s="50" t="s">
        <v>190</v>
      </c>
      <c r="C10" s="60" t="s">
        <v>269</v>
      </c>
      <c r="D10" s="51">
        <f>SUM(D11:D13)</f>
        <v>829600</v>
      </c>
      <c r="E10" s="51">
        <f>SUM(E11:E13)</f>
        <v>208377.98</v>
      </c>
      <c r="F10" s="51">
        <f>SUM(D10-E10)</f>
        <v>621222.02</v>
      </c>
    </row>
    <row r="11" spans="1:6" ht="30" customHeight="1">
      <c r="A11" s="47" t="s">
        <v>265</v>
      </c>
      <c r="B11" s="50" t="s">
        <v>190</v>
      </c>
      <c r="C11" s="60" t="s">
        <v>263</v>
      </c>
      <c r="D11" s="51">
        <v>596100</v>
      </c>
      <c r="E11" s="51">
        <v>166904</v>
      </c>
      <c r="F11" s="51">
        <f t="shared" si="0"/>
        <v>429196</v>
      </c>
    </row>
    <row r="12" spans="1:6" ht="38.25">
      <c r="A12" s="47" t="s">
        <v>427</v>
      </c>
      <c r="B12" s="50" t="s">
        <v>190</v>
      </c>
      <c r="C12" s="60" t="s">
        <v>264</v>
      </c>
      <c r="D12" s="51">
        <v>41000</v>
      </c>
      <c r="E12" s="51">
        <v>0</v>
      </c>
      <c r="F12" s="51">
        <f t="shared" si="0"/>
        <v>41000</v>
      </c>
    </row>
    <row r="13" spans="1:6" ht="42" customHeight="1">
      <c r="A13" s="47" t="s">
        <v>267</v>
      </c>
      <c r="B13" s="50" t="s">
        <v>190</v>
      </c>
      <c r="C13" s="60" t="s">
        <v>266</v>
      </c>
      <c r="D13" s="51">
        <v>192500</v>
      </c>
      <c r="E13" s="51">
        <v>41473.98</v>
      </c>
      <c r="F13" s="51">
        <f t="shared" si="0"/>
        <v>151026.02</v>
      </c>
    </row>
    <row r="14" spans="1:6" ht="69" customHeight="1">
      <c r="A14" s="64" t="s">
        <v>271</v>
      </c>
      <c r="B14" s="50" t="s">
        <v>190</v>
      </c>
      <c r="C14" s="60" t="s">
        <v>272</v>
      </c>
      <c r="D14" s="51">
        <f>SUM(D15+D16)</f>
        <v>19000</v>
      </c>
      <c r="E14" s="51">
        <f>SUM(E15+E16)</f>
        <v>2000</v>
      </c>
      <c r="F14" s="51">
        <f>SUM(D14-E14)</f>
        <v>17000</v>
      </c>
    </row>
    <row r="15" spans="1:6" ht="38.25">
      <c r="A15" s="47" t="s">
        <v>427</v>
      </c>
      <c r="B15" s="50" t="s">
        <v>190</v>
      </c>
      <c r="C15" s="60" t="s">
        <v>268</v>
      </c>
      <c r="D15" s="51">
        <v>1000</v>
      </c>
      <c r="E15" s="51">
        <v>0</v>
      </c>
      <c r="F15" s="51">
        <f t="shared" si="0"/>
        <v>1000</v>
      </c>
    </row>
    <row r="16" spans="1:6" ht="25.5">
      <c r="A16" s="47" t="s">
        <v>428</v>
      </c>
      <c r="B16" s="50" t="s">
        <v>190</v>
      </c>
      <c r="C16" s="60" t="s">
        <v>273</v>
      </c>
      <c r="D16" s="51">
        <v>18000</v>
      </c>
      <c r="E16" s="51">
        <v>2000</v>
      </c>
      <c r="F16" s="51">
        <f t="shared" si="0"/>
        <v>16000</v>
      </c>
    </row>
    <row r="17" spans="1:6" ht="51">
      <c r="A17" s="49" t="s">
        <v>140</v>
      </c>
      <c r="B17" s="50" t="s">
        <v>190</v>
      </c>
      <c r="C17" s="60" t="s">
        <v>274</v>
      </c>
      <c r="D17" s="51">
        <f>SUM(D18+D40)</f>
        <v>3308100</v>
      </c>
      <c r="E17" s="51">
        <f>SUM(E18+E40)</f>
        <v>670492.32</v>
      </c>
      <c r="F17" s="51">
        <f t="shared" si="0"/>
        <v>2637607.68</v>
      </c>
    </row>
    <row r="18" spans="1:6" ht="51">
      <c r="A18" s="47" t="s">
        <v>426</v>
      </c>
      <c r="B18" s="50" t="s">
        <v>190</v>
      </c>
      <c r="C18" s="60" t="s">
        <v>275</v>
      </c>
      <c r="D18" s="51">
        <f>SUM(D19+D23+D28+D30+D32+D34+D37+D36+D39+D27)</f>
        <v>3307900</v>
      </c>
      <c r="E18" s="51">
        <f>SUM(E19+E23+E28+E30+E32+E34+E37+E36+E39+E27)</f>
        <v>670292.32</v>
      </c>
      <c r="F18" s="51">
        <f t="shared" si="0"/>
        <v>2637607.68</v>
      </c>
    </row>
    <row r="19" spans="1:6" ht="76.5">
      <c r="A19" s="64" t="s">
        <v>270</v>
      </c>
      <c r="B19" s="50" t="s">
        <v>190</v>
      </c>
      <c r="C19" s="60" t="s">
        <v>277</v>
      </c>
      <c r="D19" s="51">
        <f>SUM(D20:D22)</f>
        <v>2859600</v>
      </c>
      <c r="E19" s="51">
        <f>SUM(E20:E22)</f>
        <v>536171.1799999999</v>
      </c>
      <c r="F19" s="51">
        <f>SUM(D19-E19)</f>
        <v>2323428.8200000003</v>
      </c>
    </row>
    <row r="20" spans="1:6" ht="25.5">
      <c r="A20" s="47" t="s">
        <v>265</v>
      </c>
      <c r="B20" s="50" t="s">
        <v>190</v>
      </c>
      <c r="C20" s="60" t="s">
        <v>276</v>
      </c>
      <c r="D20" s="51">
        <v>2010000</v>
      </c>
      <c r="E20" s="51">
        <v>376083</v>
      </c>
      <c r="F20" s="51">
        <f t="shared" si="0"/>
        <v>1633917</v>
      </c>
    </row>
    <row r="21" spans="1:6" ht="38.25">
      <c r="A21" s="47" t="s">
        <v>427</v>
      </c>
      <c r="B21" s="50" t="s">
        <v>190</v>
      </c>
      <c r="C21" s="60" t="s">
        <v>278</v>
      </c>
      <c r="D21" s="51">
        <v>186300</v>
      </c>
      <c r="E21" s="51">
        <v>4023</v>
      </c>
      <c r="F21" s="51">
        <f aca="true" t="shared" si="1" ref="F21:F29">SUM(D21-E21)</f>
        <v>182277</v>
      </c>
    </row>
    <row r="22" spans="1:6" ht="51">
      <c r="A22" s="47" t="s">
        <v>267</v>
      </c>
      <c r="B22" s="50" t="s">
        <v>190</v>
      </c>
      <c r="C22" s="60" t="s">
        <v>279</v>
      </c>
      <c r="D22" s="51">
        <v>663300</v>
      </c>
      <c r="E22" s="51">
        <v>156065.18</v>
      </c>
      <c r="F22" s="51">
        <f t="shared" si="1"/>
        <v>507234.82</v>
      </c>
    </row>
    <row r="23" spans="1:6" ht="63.75">
      <c r="A23" s="64" t="s">
        <v>271</v>
      </c>
      <c r="B23" s="50" t="s">
        <v>190</v>
      </c>
      <c r="C23" s="60" t="s">
        <v>95</v>
      </c>
      <c r="D23" s="51">
        <f>SUM(D24:D26)</f>
        <v>420100</v>
      </c>
      <c r="E23" s="51">
        <v>129821.14</v>
      </c>
      <c r="F23" s="51">
        <f t="shared" si="1"/>
        <v>290278.86</v>
      </c>
    </row>
    <row r="24" spans="1:6" ht="38.25">
      <c r="A24" s="47" t="s">
        <v>427</v>
      </c>
      <c r="B24" s="50" t="s">
        <v>190</v>
      </c>
      <c r="C24" s="60" t="s">
        <v>94</v>
      </c>
      <c r="D24" s="51">
        <v>2000</v>
      </c>
      <c r="E24" s="51">
        <v>0</v>
      </c>
      <c r="F24" s="51">
        <f t="shared" si="1"/>
        <v>2000</v>
      </c>
    </row>
    <row r="25" spans="1:6" ht="25.5">
      <c r="A25" s="47" t="s">
        <v>428</v>
      </c>
      <c r="B25" s="50" t="s">
        <v>190</v>
      </c>
      <c r="C25" s="60" t="s">
        <v>403</v>
      </c>
      <c r="D25" s="51">
        <v>415600</v>
      </c>
      <c r="E25" s="51">
        <v>129093.14</v>
      </c>
      <c r="F25" s="51">
        <f t="shared" si="1"/>
        <v>286506.86</v>
      </c>
    </row>
    <row r="26" spans="1:6" ht="12.75">
      <c r="A26" s="47" t="s">
        <v>404</v>
      </c>
      <c r="B26" s="50" t="s">
        <v>190</v>
      </c>
      <c r="C26" s="60" t="s">
        <v>405</v>
      </c>
      <c r="D26" s="51">
        <v>2500</v>
      </c>
      <c r="E26" s="51">
        <v>728</v>
      </c>
      <c r="F26" s="51">
        <f t="shared" si="1"/>
        <v>1772</v>
      </c>
    </row>
    <row r="27" spans="1:6" ht="12.75">
      <c r="A27" s="47" t="s">
        <v>414</v>
      </c>
      <c r="B27" s="50">
        <v>200</v>
      </c>
      <c r="C27" s="60" t="s">
        <v>500</v>
      </c>
      <c r="D27" s="51">
        <v>1000</v>
      </c>
      <c r="E27" s="51">
        <v>0</v>
      </c>
      <c r="F27" s="51">
        <f t="shared" si="1"/>
        <v>1000</v>
      </c>
    </row>
    <row r="28" spans="1:6" ht="63.75">
      <c r="A28" s="47" t="s">
        <v>429</v>
      </c>
      <c r="B28" s="50" t="s">
        <v>190</v>
      </c>
      <c r="C28" s="60" t="s">
        <v>406</v>
      </c>
      <c r="D28" s="51">
        <f>SUM(D29)</f>
        <v>16500</v>
      </c>
      <c r="E28" s="51">
        <f>SUM(E29)</f>
        <v>0</v>
      </c>
      <c r="F28" s="51">
        <f t="shared" si="1"/>
        <v>16500</v>
      </c>
    </row>
    <row r="29" spans="1:6" ht="25.5">
      <c r="A29" s="47" t="s">
        <v>428</v>
      </c>
      <c r="B29" s="50" t="s">
        <v>190</v>
      </c>
      <c r="C29" s="60" t="s">
        <v>407</v>
      </c>
      <c r="D29" s="51">
        <v>16500</v>
      </c>
      <c r="E29" s="51">
        <v>0</v>
      </c>
      <c r="F29" s="51">
        <f t="shared" si="1"/>
        <v>16500</v>
      </c>
    </row>
    <row r="30" spans="1:6" ht="63.75">
      <c r="A30" s="47" t="s">
        <v>325</v>
      </c>
      <c r="B30" s="50" t="s">
        <v>190</v>
      </c>
      <c r="C30" s="60" t="s">
        <v>97</v>
      </c>
      <c r="D30" s="51">
        <f>SUM(D31)</f>
        <v>3000</v>
      </c>
      <c r="E30" s="51">
        <f>SUM(E31)</f>
        <v>3000</v>
      </c>
      <c r="F30" s="51">
        <f>SUM(F31)</f>
        <v>0</v>
      </c>
    </row>
    <row r="31" spans="1:6" ht="12.75">
      <c r="A31" s="47" t="s">
        <v>183</v>
      </c>
      <c r="B31" s="50" t="s">
        <v>190</v>
      </c>
      <c r="C31" s="60" t="s">
        <v>96</v>
      </c>
      <c r="D31" s="51">
        <v>3000</v>
      </c>
      <c r="E31" s="51">
        <v>3000</v>
      </c>
      <c r="F31" s="51">
        <f>SUM(E31-D31)</f>
        <v>0</v>
      </c>
    </row>
    <row r="32" spans="1:6" ht="81.75" customHeight="1">
      <c r="A32" s="47" t="s">
        <v>326</v>
      </c>
      <c r="B32" s="50" t="s">
        <v>190</v>
      </c>
      <c r="C32" s="60" t="s">
        <v>99</v>
      </c>
      <c r="D32" s="51">
        <f>SUM(D33)</f>
        <v>800</v>
      </c>
      <c r="E32" s="51">
        <f>SUM(E33)</f>
        <v>800</v>
      </c>
      <c r="F32" s="51">
        <f>SUM(F33)</f>
        <v>0</v>
      </c>
    </row>
    <row r="33" spans="1:6" ht="12.75">
      <c r="A33" s="47" t="s">
        <v>183</v>
      </c>
      <c r="B33" s="50" t="s">
        <v>190</v>
      </c>
      <c r="C33" s="60" t="s">
        <v>98</v>
      </c>
      <c r="D33" s="51">
        <v>800</v>
      </c>
      <c r="E33" s="51">
        <v>800</v>
      </c>
      <c r="F33" s="51">
        <f>SUM(E33-D33)</f>
        <v>0</v>
      </c>
    </row>
    <row r="34" spans="1:6" ht="69.75" customHeight="1">
      <c r="A34" s="47" t="s">
        <v>327</v>
      </c>
      <c r="B34" s="50" t="s">
        <v>190</v>
      </c>
      <c r="C34" s="60" t="s">
        <v>101</v>
      </c>
      <c r="D34" s="51">
        <f>SUM(D35)</f>
        <v>500</v>
      </c>
      <c r="E34" s="51">
        <f>SUM(E35)</f>
        <v>500</v>
      </c>
      <c r="F34" s="51">
        <f>SUM(F35)</f>
        <v>0</v>
      </c>
    </row>
    <row r="35" spans="1:6" ht="12.75">
      <c r="A35" s="47" t="s">
        <v>183</v>
      </c>
      <c r="B35" s="50" t="s">
        <v>190</v>
      </c>
      <c r="C35" s="60" t="s">
        <v>100</v>
      </c>
      <c r="D35" s="51">
        <v>500</v>
      </c>
      <c r="E35" s="51">
        <v>500</v>
      </c>
      <c r="F35" s="51">
        <f>SUM(E35-D35)</f>
        <v>0</v>
      </c>
    </row>
    <row r="36" spans="1:6" ht="76.5">
      <c r="A36" s="47" t="s">
        <v>437</v>
      </c>
      <c r="B36" s="50" t="s">
        <v>190</v>
      </c>
      <c r="C36" s="60" t="s">
        <v>438</v>
      </c>
      <c r="D36" s="51">
        <v>0</v>
      </c>
      <c r="E36" s="51">
        <v>0</v>
      </c>
      <c r="F36" s="51"/>
    </row>
    <row r="37" spans="1:6" ht="112.5" customHeight="1">
      <c r="A37" s="47" t="s">
        <v>308</v>
      </c>
      <c r="B37" s="50" t="s">
        <v>190</v>
      </c>
      <c r="C37" s="60" t="s">
        <v>103</v>
      </c>
      <c r="D37" s="51">
        <f>SUM(D38)</f>
        <v>300</v>
      </c>
      <c r="E37" s="51">
        <f>SUM(E38)</f>
        <v>0</v>
      </c>
      <c r="F37" s="51">
        <f>SUM(F38)</f>
        <v>-300</v>
      </c>
    </row>
    <row r="38" spans="1:6" ht="27.75" customHeight="1">
      <c r="A38" s="47" t="s">
        <v>183</v>
      </c>
      <c r="B38" s="50" t="s">
        <v>190</v>
      </c>
      <c r="C38" s="60" t="s">
        <v>102</v>
      </c>
      <c r="D38" s="51">
        <v>300</v>
      </c>
      <c r="E38" s="51">
        <v>0</v>
      </c>
      <c r="F38" s="51">
        <f>SUM(E38-D38)</f>
        <v>-300</v>
      </c>
    </row>
    <row r="39" spans="1:6" ht="69" customHeight="1">
      <c r="A39" s="47" t="s">
        <v>439</v>
      </c>
      <c r="B39" s="50">
        <v>200</v>
      </c>
      <c r="C39" s="60" t="s">
        <v>440</v>
      </c>
      <c r="D39" s="51">
        <v>6100</v>
      </c>
      <c r="E39" s="51">
        <v>0</v>
      </c>
      <c r="F39" s="51"/>
    </row>
    <row r="40" spans="1:6" ht="21" customHeight="1">
      <c r="A40" s="47" t="s">
        <v>328</v>
      </c>
      <c r="B40" s="50">
        <v>200</v>
      </c>
      <c r="C40" s="60" t="s">
        <v>408</v>
      </c>
      <c r="D40" s="51">
        <f>SUM(D41)</f>
        <v>200</v>
      </c>
      <c r="E40" s="51">
        <f>SUM(E41)</f>
        <v>200</v>
      </c>
      <c r="F40" s="51">
        <f>SUM(F41)</f>
        <v>0</v>
      </c>
    </row>
    <row r="41" spans="1:6" ht="122.25" customHeight="1">
      <c r="A41" s="65" t="s">
        <v>329</v>
      </c>
      <c r="B41" s="50" t="s">
        <v>190</v>
      </c>
      <c r="C41" s="60" t="s">
        <v>105</v>
      </c>
      <c r="D41" s="51">
        <v>200</v>
      </c>
      <c r="E41" s="51">
        <v>200</v>
      </c>
      <c r="F41" s="51">
        <f aca="true" t="shared" si="2" ref="F41:F53">SUM(D41-E41)</f>
        <v>0</v>
      </c>
    </row>
    <row r="42" spans="1:6" ht="28.5" customHeight="1">
      <c r="A42" s="47" t="s">
        <v>428</v>
      </c>
      <c r="B42" s="50" t="s">
        <v>190</v>
      </c>
      <c r="C42" s="60" t="s">
        <v>104</v>
      </c>
      <c r="D42" s="51">
        <v>200</v>
      </c>
      <c r="E42" s="51">
        <v>200</v>
      </c>
      <c r="F42" s="51">
        <f t="shared" si="2"/>
        <v>0</v>
      </c>
    </row>
    <row r="43" spans="1:6" ht="28.5" customHeight="1">
      <c r="A43" s="47" t="s">
        <v>37</v>
      </c>
      <c r="B43" s="50">
        <v>200</v>
      </c>
      <c r="C43" s="60" t="s">
        <v>38</v>
      </c>
      <c r="D43" s="51">
        <f aca="true" t="shared" si="3" ref="D43:E45">SUM(D44)</f>
        <v>206900</v>
      </c>
      <c r="E43" s="51">
        <f t="shared" si="3"/>
        <v>0</v>
      </c>
      <c r="F43" s="51">
        <f t="shared" si="2"/>
        <v>206900</v>
      </c>
    </row>
    <row r="44" spans="1:6" ht="28.5" customHeight="1">
      <c r="A44" s="47" t="s">
        <v>328</v>
      </c>
      <c r="B44" s="50">
        <v>200</v>
      </c>
      <c r="C44" s="60" t="s">
        <v>39</v>
      </c>
      <c r="D44" s="51">
        <f t="shared" si="3"/>
        <v>206900</v>
      </c>
      <c r="E44" s="51">
        <f t="shared" si="3"/>
        <v>0</v>
      </c>
      <c r="F44" s="51">
        <f t="shared" si="2"/>
        <v>206900</v>
      </c>
    </row>
    <row r="45" spans="1:6" ht="71.25" customHeight="1">
      <c r="A45" s="47" t="s">
        <v>14</v>
      </c>
      <c r="B45" s="50">
        <v>200</v>
      </c>
      <c r="C45" s="60" t="s">
        <v>41</v>
      </c>
      <c r="D45" s="51">
        <f t="shared" si="3"/>
        <v>206900</v>
      </c>
      <c r="E45" s="51">
        <f t="shared" si="3"/>
        <v>0</v>
      </c>
      <c r="F45" s="51">
        <f t="shared" si="2"/>
        <v>206900</v>
      </c>
    </row>
    <row r="46" spans="1:6" ht="28.5" customHeight="1">
      <c r="A46" s="47" t="s">
        <v>428</v>
      </c>
      <c r="B46" s="50">
        <v>200</v>
      </c>
      <c r="C46" s="60" t="s">
        <v>40</v>
      </c>
      <c r="D46" s="51">
        <v>206900</v>
      </c>
      <c r="E46" s="51">
        <v>0</v>
      </c>
      <c r="F46" s="51">
        <f t="shared" si="2"/>
        <v>206900</v>
      </c>
    </row>
    <row r="47" spans="1:6" ht="12.75">
      <c r="A47" s="49" t="s">
        <v>246</v>
      </c>
      <c r="B47" s="50" t="s">
        <v>190</v>
      </c>
      <c r="C47" s="60" t="s">
        <v>409</v>
      </c>
      <c r="D47" s="51">
        <f>SUM(D48+D51)</f>
        <v>95500</v>
      </c>
      <c r="E47" s="51">
        <f>SUM(E48+E51)</f>
        <v>43592.98</v>
      </c>
      <c r="F47" s="51">
        <f t="shared" si="2"/>
        <v>51907.02</v>
      </c>
    </row>
    <row r="48" spans="1:6" ht="51">
      <c r="A48" s="47" t="s">
        <v>430</v>
      </c>
      <c r="B48" s="50" t="s">
        <v>190</v>
      </c>
      <c r="C48" s="60" t="s">
        <v>410</v>
      </c>
      <c r="D48" s="51">
        <f>SUM(D49+D50)</f>
        <v>75500</v>
      </c>
      <c r="E48" s="51">
        <f>SUM(E49+E50)</f>
        <v>43592.98</v>
      </c>
      <c r="F48" s="51">
        <f t="shared" si="2"/>
        <v>31907.019999999997</v>
      </c>
    </row>
    <row r="49" spans="1:6" ht="25.5">
      <c r="A49" s="47" t="s">
        <v>428</v>
      </c>
      <c r="B49" s="50" t="s">
        <v>190</v>
      </c>
      <c r="C49" s="60" t="s">
        <v>411</v>
      </c>
      <c r="D49" s="51">
        <v>65500</v>
      </c>
      <c r="E49" s="51">
        <v>33592.98</v>
      </c>
      <c r="F49" s="51">
        <f t="shared" si="2"/>
        <v>31907.019999999997</v>
      </c>
    </row>
    <row r="50" spans="1:6" ht="16.5" customHeight="1">
      <c r="A50" s="47" t="s">
        <v>414</v>
      </c>
      <c r="B50" s="50" t="s">
        <v>190</v>
      </c>
      <c r="C50" s="60" t="s">
        <v>413</v>
      </c>
      <c r="D50" s="51">
        <v>10000</v>
      </c>
      <c r="E50" s="51">
        <v>10000</v>
      </c>
      <c r="F50" s="51">
        <f t="shared" si="2"/>
        <v>0</v>
      </c>
    </row>
    <row r="51" spans="1:6" ht="18" customHeight="1">
      <c r="A51" s="61" t="s">
        <v>328</v>
      </c>
      <c r="B51" s="50" t="s">
        <v>190</v>
      </c>
      <c r="C51" s="60" t="s">
        <v>412</v>
      </c>
      <c r="D51" s="51">
        <f>SUM(D52)</f>
        <v>20000</v>
      </c>
      <c r="E51" s="51">
        <f>SUM(E52)</f>
        <v>0</v>
      </c>
      <c r="F51" s="51">
        <f t="shared" si="2"/>
        <v>20000</v>
      </c>
    </row>
    <row r="52" spans="1:6" ht="76.5">
      <c r="A52" s="47" t="s">
        <v>330</v>
      </c>
      <c r="B52" s="50" t="s">
        <v>190</v>
      </c>
      <c r="C52" s="60" t="s">
        <v>415</v>
      </c>
      <c r="D52" s="51">
        <f>SUM(D53)</f>
        <v>20000</v>
      </c>
      <c r="E52" s="51">
        <f>SUM(E53)</f>
        <v>0</v>
      </c>
      <c r="F52" s="51">
        <f t="shared" si="2"/>
        <v>20000</v>
      </c>
    </row>
    <row r="53" spans="1:6" ht="25.5">
      <c r="A53" s="47" t="s">
        <v>428</v>
      </c>
      <c r="B53" s="50" t="s">
        <v>190</v>
      </c>
      <c r="C53" s="60" t="s">
        <v>416</v>
      </c>
      <c r="D53" s="51">
        <v>20000</v>
      </c>
      <c r="E53" s="51">
        <v>0</v>
      </c>
      <c r="F53" s="51">
        <f t="shared" si="2"/>
        <v>20000</v>
      </c>
    </row>
    <row r="54" spans="1:6" ht="12.75">
      <c r="A54" s="49" t="s">
        <v>174</v>
      </c>
      <c r="B54" s="50" t="s">
        <v>190</v>
      </c>
      <c r="C54" s="60" t="s">
        <v>171</v>
      </c>
      <c r="D54" s="51">
        <f aca="true" t="shared" si="4" ref="D54:E56">SUM(D55)</f>
        <v>174800</v>
      </c>
      <c r="E54" s="51">
        <f t="shared" si="4"/>
        <v>30366.96</v>
      </c>
      <c r="F54" s="51">
        <f aca="true" t="shared" si="5" ref="F54:F67">SUM(D54-E54)</f>
        <v>144433.04</v>
      </c>
    </row>
    <row r="55" spans="1:6" ht="12.75">
      <c r="A55" s="47" t="s">
        <v>178</v>
      </c>
      <c r="B55" s="50" t="s">
        <v>190</v>
      </c>
      <c r="C55" s="60" t="s">
        <v>172</v>
      </c>
      <c r="D55" s="51">
        <f t="shared" si="4"/>
        <v>174800</v>
      </c>
      <c r="E55" s="51">
        <f t="shared" si="4"/>
        <v>30366.96</v>
      </c>
      <c r="F55" s="51">
        <f t="shared" si="5"/>
        <v>144433.04</v>
      </c>
    </row>
    <row r="56" spans="1:6" ht="12.75">
      <c r="A56" s="61" t="s">
        <v>328</v>
      </c>
      <c r="B56" s="50" t="s">
        <v>190</v>
      </c>
      <c r="C56" s="60" t="s">
        <v>417</v>
      </c>
      <c r="D56" s="51">
        <f t="shared" si="4"/>
        <v>174800</v>
      </c>
      <c r="E56" s="51">
        <f t="shared" si="4"/>
        <v>30366.96</v>
      </c>
      <c r="F56" s="51">
        <f t="shared" si="5"/>
        <v>144433.04</v>
      </c>
    </row>
    <row r="57" spans="1:6" ht="63.75">
      <c r="A57" s="47" t="s">
        <v>331</v>
      </c>
      <c r="B57" s="50" t="s">
        <v>190</v>
      </c>
      <c r="C57" s="60" t="s">
        <v>10</v>
      </c>
      <c r="D57" s="51">
        <f>SUM(D58+D59)</f>
        <v>174800</v>
      </c>
      <c r="E57" s="51">
        <f>SUM(E58+E59)</f>
        <v>30366.96</v>
      </c>
      <c r="F57" s="51">
        <f t="shared" si="5"/>
        <v>144433.04</v>
      </c>
    </row>
    <row r="58" spans="1:6" ht="25.5">
      <c r="A58" s="47" t="s">
        <v>265</v>
      </c>
      <c r="B58" s="50" t="s">
        <v>190</v>
      </c>
      <c r="C58" s="60" t="s">
        <v>11</v>
      </c>
      <c r="D58" s="51">
        <v>134500</v>
      </c>
      <c r="E58" s="51">
        <v>24638</v>
      </c>
      <c r="F58" s="51">
        <f t="shared" si="5"/>
        <v>109862</v>
      </c>
    </row>
    <row r="59" spans="1:6" ht="44.25" customHeight="1">
      <c r="A59" s="47" t="s">
        <v>267</v>
      </c>
      <c r="B59" s="50" t="s">
        <v>190</v>
      </c>
      <c r="C59" s="60" t="s">
        <v>12</v>
      </c>
      <c r="D59" s="51">
        <v>40300</v>
      </c>
      <c r="E59" s="51">
        <v>5728.96</v>
      </c>
      <c r="F59" s="51">
        <f t="shared" si="5"/>
        <v>34571.04</v>
      </c>
    </row>
    <row r="60" spans="1:6" ht="25.5">
      <c r="A60" s="47" t="s">
        <v>192</v>
      </c>
      <c r="B60" s="50" t="s">
        <v>190</v>
      </c>
      <c r="C60" s="60" t="s">
        <v>418</v>
      </c>
      <c r="D60" s="51">
        <f>SUM(D61)</f>
        <v>133600</v>
      </c>
      <c r="E60" s="58">
        <f>SUM(E61)</f>
        <v>30225</v>
      </c>
      <c r="F60" s="51">
        <f t="shared" si="5"/>
        <v>103375</v>
      </c>
    </row>
    <row r="61" spans="1:6" ht="38.25">
      <c r="A61" s="47" t="s">
        <v>44</v>
      </c>
      <c r="B61" s="50" t="s">
        <v>190</v>
      </c>
      <c r="C61" s="60" t="s">
        <v>419</v>
      </c>
      <c r="D61" s="51">
        <f>SUM(D62+D65+D68+D71+D74+D77+D82)</f>
        <v>133600</v>
      </c>
      <c r="E61" s="51">
        <f>SUM(E62+E65+E68+E71+E74+E77+E82)</f>
        <v>30225</v>
      </c>
      <c r="F61" s="51">
        <f t="shared" si="5"/>
        <v>103375</v>
      </c>
    </row>
    <row r="62" spans="1:6" ht="76.5">
      <c r="A62" s="47" t="s">
        <v>441</v>
      </c>
      <c r="B62" s="50" t="s">
        <v>190</v>
      </c>
      <c r="C62" s="60" t="s">
        <v>420</v>
      </c>
      <c r="D62" s="51">
        <f>SUM(D63)</f>
        <v>4300</v>
      </c>
      <c r="E62" s="58">
        <f>SUM(E63)</f>
        <v>0</v>
      </c>
      <c r="F62" s="51">
        <f t="shared" si="5"/>
        <v>4300</v>
      </c>
    </row>
    <row r="63" spans="1:6" ht="105.75" customHeight="1">
      <c r="A63" s="47" t="s">
        <v>442</v>
      </c>
      <c r="B63" s="50" t="s">
        <v>190</v>
      </c>
      <c r="C63" s="60" t="s">
        <v>421</v>
      </c>
      <c r="D63" s="51">
        <f>SUM(D64)</f>
        <v>4300</v>
      </c>
      <c r="E63" s="58">
        <f>SUM(E64)</f>
        <v>0</v>
      </c>
      <c r="F63" s="51">
        <f t="shared" si="5"/>
        <v>4300</v>
      </c>
    </row>
    <row r="64" spans="1:6" ht="25.5">
      <c r="A64" s="47" t="s">
        <v>1</v>
      </c>
      <c r="B64" s="50" t="s">
        <v>190</v>
      </c>
      <c r="C64" s="60" t="s">
        <v>422</v>
      </c>
      <c r="D64" s="51">
        <v>4300</v>
      </c>
      <c r="E64" s="58">
        <v>0</v>
      </c>
      <c r="F64" s="51">
        <f t="shared" si="5"/>
        <v>4300</v>
      </c>
    </row>
    <row r="65" spans="1:6" ht="63.75">
      <c r="A65" s="47" t="s">
        <v>443</v>
      </c>
      <c r="B65" s="50" t="s">
        <v>190</v>
      </c>
      <c r="C65" s="60" t="s">
        <v>423</v>
      </c>
      <c r="D65" s="51">
        <f>SUM(D66)</f>
        <v>300</v>
      </c>
      <c r="E65" s="58">
        <f>SUM(E66)</f>
        <v>0</v>
      </c>
      <c r="F65" s="51">
        <f t="shared" si="5"/>
        <v>300</v>
      </c>
    </row>
    <row r="66" spans="1:6" ht="114.75">
      <c r="A66" s="47" t="s">
        <v>444</v>
      </c>
      <c r="B66" s="50" t="s">
        <v>190</v>
      </c>
      <c r="C66" s="60" t="s">
        <v>15</v>
      </c>
      <c r="D66" s="51">
        <f aca="true" t="shared" si="6" ref="D66:E69">SUM(D67)</f>
        <v>300</v>
      </c>
      <c r="E66" s="58">
        <f t="shared" si="6"/>
        <v>0</v>
      </c>
      <c r="F66" s="51">
        <f t="shared" si="5"/>
        <v>300</v>
      </c>
    </row>
    <row r="67" spans="1:6" ht="25.5">
      <c r="A67" s="47" t="s">
        <v>1</v>
      </c>
      <c r="B67" s="50" t="s">
        <v>190</v>
      </c>
      <c r="C67" s="60" t="s">
        <v>36</v>
      </c>
      <c r="D67" s="51">
        <v>300</v>
      </c>
      <c r="E67" s="58">
        <v>0</v>
      </c>
      <c r="F67" s="51">
        <f t="shared" si="5"/>
        <v>300</v>
      </c>
    </row>
    <row r="68" spans="1:6" ht="63.75">
      <c r="A68" s="47" t="s">
        <v>445</v>
      </c>
      <c r="B68" s="50" t="s">
        <v>190</v>
      </c>
      <c r="C68" s="60" t="s">
        <v>2</v>
      </c>
      <c r="D68" s="51">
        <f>SUM(D69)</f>
        <v>200</v>
      </c>
      <c r="E68" s="58">
        <f>SUM(E69)</f>
        <v>0</v>
      </c>
      <c r="F68" s="51">
        <f aca="true" t="shared" si="7" ref="F68:F80">SUM(D68-E68)</f>
        <v>200</v>
      </c>
    </row>
    <row r="69" spans="1:6" ht="89.25">
      <c r="A69" s="47" t="s">
        <v>446</v>
      </c>
      <c r="B69" s="50" t="s">
        <v>190</v>
      </c>
      <c r="C69" s="60" t="s">
        <v>35</v>
      </c>
      <c r="D69" s="51">
        <f t="shared" si="6"/>
        <v>200</v>
      </c>
      <c r="E69" s="58">
        <f t="shared" si="6"/>
        <v>0</v>
      </c>
      <c r="F69" s="51">
        <f t="shared" si="7"/>
        <v>200</v>
      </c>
    </row>
    <row r="70" spans="1:6" ht="25.5">
      <c r="A70" s="47" t="s">
        <v>1</v>
      </c>
      <c r="B70" s="50" t="s">
        <v>190</v>
      </c>
      <c r="C70" s="60" t="s">
        <v>34</v>
      </c>
      <c r="D70" s="51">
        <v>200</v>
      </c>
      <c r="E70" s="58">
        <v>0</v>
      </c>
      <c r="F70" s="51">
        <f t="shared" si="7"/>
        <v>200</v>
      </c>
    </row>
    <row r="71" spans="1:6" ht="63.75">
      <c r="A71" s="47" t="s">
        <v>4</v>
      </c>
      <c r="B71" s="50" t="s">
        <v>190</v>
      </c>
      <c r="C71" s="60" t="s">
        <v>3</v>
      </c>
      <c r="D71" s="51">
        <f>SUM(D72)</f>
        <v>300</v>
      </c>
      <c r="E71" s="58">
        <f>SUM(E72)</f>
        <v>0</v>
      </c>
      <c r="F71" s="51">
        <f t="shared" si="7"/>
        <v>300</v>
      </c>
    </row>
    <row r="72" spans="1:6" ht="102">
      <c r="A72" s="47" t="s">
        <v>449</v>
      </c>
      <c r="B72" s="50" t="s">
        <v>190</v>
      </c>
      <c r="C72" s="60" t="s">
        <v>447</v>
      </c>
      <c r="D72" s="51">
        <f>SUM(D73)</f>
        <v>300</v>
      </c>
      <c r="E72" s="58">
        <f>SUM(E73)</f>
        <v>0</v>
      </c>
      <c r="F72" s="51">
        <f t="shared" si="7"/>
        <v>300</v>
      </c>
    </row>
    <row r="73" spans="1:6" ht="25.5">
      <c r="A73" s="47" t="s">
        <v>1</v>
      </c>
      <c r="B73" s="50" t="s">
        <v>190</v>
      </c>
      <c r="C73" s="60" t="s">
        <v>448</v>
      </c>
      <c r="D73" s="51">
        <v>300</v>
      </c>
      <c r="E73" s="58">
        <v>0</v>
      </c>
      <c r="F73" s="51">
        <f t="shared" si="7"/>
        <v>300</v>
      </c>
    </row>
    <row r="74" spans="1:6" ht="63.75">
      <c r="A74" s="47" t="s">
        <v>7</v>
      </c>
      <c r="B74" s="50" t="s">
        <v>190</v>
      </c>
      <c r="C74" s="60" t="s">
        <v>8</v>
      </c>
      <c r="D74" s="51">
        <f>SUM(D75)</f>
        <v>1000</v>
      </c>
      <c r="E74" s="58">
        <f>SUM(E75)</f>
        <v>0</v>
      </c>
      <c r="F74" s="51">
        <f t="shared" si="7"/>
        <v>1000</v>
      </c>
    </row>
    <row r="75" spans="1:6" ht="76.5">
      <c r="A75" s="47" t="s">
        <v>9</v>
      </c>
      <c r="B75" s="50" t="s">
        <v>190</v>
      </c>
      <c r="C75" s="60" t="s">
        <v>456</v>
      </c>
      <c r="D75" s="51">
        <f>SUM(D76)</f>
        <v>1000</v>
      </c>
      <c r="E75" s="58">
        <f>SUM(E76)</f>
        <v>0</v>
      </c>
      <c r="F75" s="51">
        <f t="shared" si="7"/>
        <v>1000</v>
      </c>
    </row>
    <row r="76" spans="1:6" ht="25.5">
      <c r="A76" s="47" t="s">
        <v>1</v>
      </c>
      <c r="B76" s="50" t="s">
        <v>190</v>
      </c>
      <c r="C76" s="60" t="s">
        <v>455</v>
      </c>
      <c r="D76" s="51">
        <v>1000</v>
      </c>
      <c r="E76" s="58">
        <v>0</v>
      </c>
      <c r="F76" s="51">
        <f t="shared" si="7"/>
        <v>1000</v>
      </c>
    </row>
    <row r="77" spans="1:6" ht="63.75">
      <c r="A77" s="47" t="s">
        <v>13</v>
      </c>
      <c r="B77" s="50" t="s">
        <v>190</v>
      </c>
      <c r="C77" s="60" t="s">
        <v>33</v>
      </c>
      <c r="D77" s="51">
        <f>SUM(D78+D80)</f>
        <v>127000</v>
      </c>
      <c r="E77" s="51">
        <f>SUM(E78+E80)</f>
        <v>30225</v>
      </c>
      <c r="F77" s="51">
        <f t="shared" si="7"/>
        <v>96775</v>
      </c>
    </row>
    <row r="78" spans="1:6" ht="76.5">
      <c r="A78" s="47" t="s">
        <v>451</v>
      </c>
      <c r="B78" s="50" t="s">
        <v>190</v>
      </c>
      <c r="C78" s="60" t="s">
        <v>452</v>
      </c>
      <c r="D78" s="51">
        <f>SUM(D79)</f>
        <v>6100</v>
      </c>
      <c r="E78" s="51">
        <f>SUM(E79)</f>
        <v>0</v>
      </c>
      <c r="F78" s="51">
        <f t="shared" si="7"/>
        <v>6100</v>
      </c>
    </row>
    <row r="79" spans="1:6" ht="25.5">
      <c r="A79" s="47" t="s">
        <v>1</v>
      </c>
      <c r="B79" s="50" t="s">
        <v>190</v>
      </c>
      <c r="C79" s="60" t="s">
        <v>450</v>
      </c>
      <c r="D79" s="51">
        <v>6100</v>
      </c>
      <c r="E79" s="58">
        <v>0</v>
      </c>
      <c r="F79" s="51">
        <f t="shared" si="7"/>
        <v>6100</v>
      </c>
    </row>
    <row r="80" spans="1:6" ht="102">
      <c r="A80" s="47" t="s">
        <v>32</v>
      </c>
      <c r="B80" s="50">
        <v>200</v>
      </c>
      <c r="C80" s="60" t="s">
        <v>31</v>
      </c>
      <c r="D80" s="51">
        <f>SUM(D81)</f>
        <v>120900</v>
      </c>
      <c r="E80" s="58">
        <f>SUM(E81)</f>
        <v>30225</v>
      </c>
      <c r="F80" s="51">
        <f t="shared" si="7"/>
        <v>90675</v>
      </c>
    </row>
    <row r="81" spans="1:6" ht="12.75">
      <c r="A81" s="47" t="s">
        <v>183</v>
      </c>
      <c r="B81" s="50">
        <v>200</v>
      </c>
      <c r="C81" s="60" t="s">
        <v>30</v>
      </c>
      <c r="D81" s="51">
        <v>120900</v>
      </c>
      <c r="E81" s="58">
        <v>30225</v>
      </c>
      <c r="F81" s="51">
        <f aca="true" t="shared" si="8" ref="F81:F89">SUM(D81-E81)</f>
        <v>90675</v>
      </c>
    </row>
    <row r="82" spans="1:6" ht="63.75">
      <c r="A82" s="47" t="s">
        <v>42</v>
      </c>
      <c r="B82" s="50" t="s">
        <v>190</v>
      </c>
      <c r="C82" s="60" t="s">
        <v>123</v>
      </c>
      <c r="D82" s="51">
        <f>SUM(D83)</f>
        <v>500</v>
      </c>
      <c r="E82" s="58">
        <f>SUM(E83)</f>
        <v>0</v>
      </c>
      <c r="F82" s="51">
        <f t="shared" si="8"/>
        <v>500</v>
      </c>
    </row>
    <row r="83" spans="1:6" ht="76.5">
      <c r="A83" s="47" t="s">
        <v>43</v>
      </c>
      <c r="B83" s="50" t="s">
        <v>190</v>
      </c>
      <c r="C83" s="60" t="s">
        <v>453</v>
      </c>
      <c r="D83" s="51">
        <f>SUM(D84)</f>
        <v>500</v>
      </c>
      <c r="E83" s="58">
        <f>SUM(E84)</f>
        <v>0</v>
      </c>
      <c r="F83" s="51">
        <f t="shared" si="8"/>
        <v>500</v>
      </c>
    </row>
    <row r="84" spans="1:6" ht="25.5">
      <c r="A84" s="47" t="s">
        <v>1</v>
      </c>
      <c r="B84" s="50" t="s">
        <v>190</v>
      </c>
      <c r="C84" s="60" t="s">
        <v>454</v>
      </c>
      <c r="D84" s="51">
        <v>500</v>
      </c>
      <c r="E84" s="58">
        <v>0</v>
      </c>
      <c r="F84" s="51">
        <f t="shared" si="8"/>
        <v>500</v>
      </c>
    </row>
    <row r="85" spans="1:6" ht="12.75">
      <c r="A85" s="49" t="s">
        <v>179</v>
      </c>
      <c r="B85" s="50" t="s">
        <v>190</v>
      </c>
      <c r="C85" s="60" t="s">
        <v>122</v>
      </c>
      <c r="D85" s="51">
        <f>SUM(D86+D87)</f>
        <v>1421200</v>
      </c>
      <c r="E85" s="51">
        <f>SUM(E87)</f>
        <v>294700.57999999996</v>
      </c>
      <c r="F85" s="51">
        <f t="shared" si="8"/>
        <v>1126499.42</v>
      </c>
    </row>
    <row r="86" spans="1:6" ht="12.75">
      <c r="A86" s="47" t="s">
        <v>459</v>
      </c>
      <c r="B86" s="50">
        <v>200</v>
      </c>
      <c r="C86" s="60" t="s">
        <v>460</v>
      </c>
      <c r="D86" s="51">
        <v>0</v>
      </c>
      <c r="E86" s="51">
        <v>0</v>
      </c>
      <c r="F86" s="51"/>
    </row>
    <row r="87" spans="1:6" ht="12.75">
      <c r="A87" s="47" t="s">
        <v>286</v>
      </c>
      <c r="B87" s="50" t="s">
        <v>190</v>
      </c>
      <c r="C87" s="60" t="s">
        <v>121</v>
      </c>
      <c r="D87" s="51">
        <f>SUM(D88+D97)</f>
        <v>1421200</v>
      </c>
      <c r="E87" s="51">
        <f>SUM(E88+E97)</f>
        <v>294700.57999999996</v>
      </c>
      <c r="F87" s="51">
        <f t="shared" si="8"/>
        <v>1126499.42</v>
      </c>
    </row>
    <row r="88" spans="1:6" ht="51">
      <c r="A88" s="47" t="s">
        <v>457</v>
      </c>
      <c r="B88" s="50" t="s">
        <v>190</v>
      </c>
      <c r="C88" s="60" t="s">
        <v>120</v>
      </c>
      <c r="D88" s="51">
        <f>SUM(D89+D91+D93+D95)</f>
        <v>1321200</v>
      </c>
      <c r="E88" s="51">
        <f>SUM(E89+E91+E93+E95)</f>
        <v>245800.58</v>
      </c>
      <c r="F88" s="51">
        <f t="shared" si="8"/>
        <v>1075399.42</v>
      </c>
    </row>
    <row r="89" spans="1:6" ht="76.5">
      <c r="A89" s="47" t="s">
        <v>458</v>
      </c>
      <c r="B89" s="50" t="s">
        <v>190</v>
      </c>
      <c r="C89" s="60" t="s">
        <v>119</v>
      </c>
      <c r="D89" s="51">
        <f>SUM(D90)</f>
        <v>619700</v>
      </c>
      <c r="E89" s="51">
        <f>SUM(E90)</f>
        <v>244070.58</v>
      </c>
      <c r="F89" s="51">
        <f t="shared" si="8"/>
        <v>375629.42000000004</v>
      </c>
    </row>
    <row r="90" spans="1:6" ht="25.5">
      <c r="A90" s="47" t="s">
        <v>1</v>
      </c>
      <c r="B90" s="50">
        <v>200</v>
      </c>
      <c r="C90" s="60" t="s">
        <v>118</v>
      </c>
      <c r="D90" s="51">
        <v>619700</v>
      </c>
      <c r="E90" s="51">
        <v>244070.58</v>
      </c>
      <c r="F90" s="51">
        <f>SUM(F91)</f>
        <v>500000</v>
      </c>
    </row>
    <row r="91" spans="1:6" ht="76.5">
      <c r="A91" s="47" t="s">
        <v>462</v>
      </c>
      <c r="B91" s="50" t="s">
        <v>190</v>
      </c>
      <c r="C91" s="60" t="s">
        <v>461</v>
      </c>
      <c r="D91" s="51">
        <f>SUM(D92)</f>
        <v>500000</v>
      </c>
      <c r="E91" s="58">
        <f>SUM(E92)</f>
        <v>0</v>
      </c>
      <c r="F91" s="51">
        <f aca="true" t="shared" si="9" ref="F91:F96">SUM(D91-E91)</f>
        <v>500000</v>
      </c>
    </row>
    <row r="92" spans="1:6" ht="25.5">
      <c r="A92" s="47" t="s">
        <v>1</v>
      </c>
      <c r="B92" s="50">
        <v>200</v>
      </c>
      <c r="C92" s="60" t="s">
        <v>118</v>
      </c>
      <c r="D92" s="51">
        <v>500000</v>
      </c>
      <c r="E92" s="58">
        <v>0</v>
      </c>
      <c r="F92" s="51">
        <f t="shared" si="9"/>
        <v>500000</v>
      </c>
    </row>
    <row r="93" spans="1:6" ht="102">
      <c r="A93" s="72" t="s">
        <v>463</v>
      </c>
      <c r="B93" s="50" t="s">
        <v>190</v>
      </c>
      <c r="C93" s="60" t="s">
        <v>117</v>
      </c>
      <c r="D93" s="51">
        <f aca="true" t="shared" si="10" ref="D93:E95">SUM(D94)</f>
        <v>190000</v>
      </c>
      <c r="E93" s="51">
        <f t="shared" si="10"/>
        <v>0</v>
      </c>
      <c r="F93" s="51">
        <f t="shared" si="9"/>
        <v>190000</v>
      </c>
    </row>
    <row r="94" spans="1:6" ht="25.5">
      <c r="A94" s="47" t="s">
        <v>1</v>
      </c>
      <c r="B94" s="50" t="s">
        <v>190</v>
      </c>
      <c r="C94" s="60" t="s">
        <v>116</v>
      </c>
      <c r="D94" s="51">
        <v>190000</v>
      </c>
      <c r="E94" s="51">
        <v>0</v>
      </c>
      <c r="F94" s="51">
        <f t="shared" si="9"/>
        <v>190000</v>
      </c>
    </row>
    <row r="95" spans="1:6" ht="102">
      <c r="A95" s="72" t="s">
        <v>464</v>
      </c>
      <c r="B95" s="50" t="s">
        <v>190</v>
      </c>
      <c r="C95" s="60" t="s">
        <v>115</v>
      </c>
      <c r="D95" s="51">
        <f t="shared" si="10"/>
        <v>11500</v>
      </c>
      <c r="E95" s="51">
        <f t="shared" si="10"/>
        <v>1730</v>
      </c>
      <c r="F95" s="51">
        <f t="shared" si="9"/>
        <v>9770</v>
      </c>
    </row>
    <row r="96" spans="1:6" ht="25.5">
      <c r="A96" s="47" t="s">
        <v>1</v>
      </c>
      <c r="B96" s="50" t="s">
        <v>190</v>
      </c>
      <c r="C96" s="60" t="s">
        <v>114</v>
      </c>
      <c r="D96" s="51">
        <v>11500</v>
      </c>
      <c r="E96" s="51">
        <v>1730</v>
      </c>
      <c r="F96" s="51">
        <f t="shared" si="9"/>
        <v>9770</v>
      </c>
    </row>
    <row r="97" spans="1:6" ht="51">
      <c r="A97" s="47" t="s">
        <v>465</v>
      </c>
      <c r="B97" s="50">
        <v>200</v>
      </c>
      <c r="C97" s="60" t="s">
        <v>113</v>
      </c>
      <c r="D97" s="51">
        <f>SUM(D98)</f>
        <v>100000</v>
      </c>
      <c r="E97" s="58">
        <f>SUM(E98)</f>
        <v>48900</v>
      </c>
      <c r="F97" s="51">
        <f aca="true" t="shared" si="11" ref="F97:F106">SUM(D97-E97)</f>
        <v>51100</v>
      </c>
    </row>
    <row r="98" spans="1:6" ht="76.5">
      <c r="A98" s="47" t="s">
        <v>466</v>
      </c>
      <c r="B98" s="50">
        <v>200</v>
      </c>
      <c r="C98" s="60" t="s">
        <v>112</v>
      </c>
      <c r="D98" s="51">
        <f>SUM(D99)</f>
        <v>100000</v>
      </c>
      <c r="E98" s="58">
        <f>SUM(E99)</f>
        <v>48900</v>
      </c>
      <c r="F98" s="51">
        <f t="shared" si="11"/>
        <v>51100</v>
      </c>
    </row>
    <row r="99" spans="1:6" ht="25.5">
      <c r="A99" s="47" t="s">
        <v>1</v>
      </c>
      <c r="B99" s="50">
        <v>200</v>
      </c>
      <c r="C99" s="60" t="s">
        <v>111</v>
      </c>
      <c r="D99" s="51">
        <v>100000</v>
      </c>
      <c r="E99" s="58">
        <v>48900</v>
      </c>
      <c r="F99" s="51">
        <f t="shared" si="11"/>
        <v>51100</v>
      </c>
    </row>
    <row r="100" spans="1:6" ht="12.75">
      <c r="A100" s="49" t="s">
        <v>175</v>
      </c>
      <c r="B100" s="50" t="s">
        <v>190</v>
      </c>
      <c r="C100" s="60" t="s">
        <v>173</v>
      </c>
      <c r="D100" s="51">
        <f>SUM(D101+D107)</f>
        <v>1468900</v>
      </c>
      <c r="E100" s="58">
        <f>SUM(E101+E107)</f>
        <v>405276.22000000003</v>
      </c>
      <c r="F100" s="51">
        <f t="shared" si="11"/>
        <v>1063623.78</v>
      </c>
    </row>
    <row r="101" spans="1:6" ht="12.75">
      <c r="A101" s="49" t="s">
        <v>180</v>
      </c>
      <c r="B101" s="50" t="s">
        <v>190</v>
      </c>
      <c r="C101" s="60" t="s">
        <v>110</v>
      </c>
      <c r="D101" s="51">
        <f>SUM(D102)</f>
        <v>20000</v>
      </c>
      <c r="E101" s="51">
        <f>SUM(E102)</f>
        <v>0</v>
      </c>
      <c r="F101" s="51">
        <f t="shared" si="11"/>
        <v>20000</v>
      </c>
    </row>
    <row r="102" spans="1:6" ht="76.5">
      <c r="A102" s="47" t="s">
        <v>468</v>
      </c>
      <c r="B102" s="50" t="s">
        <v>190</v>
      </c>
      <c r="C102" s="60" t="s">
        <v>109</v>
      </c>
      <c r="D102" s="51">
        <f>SUM(D103+D105)</f>
        <v>20000</v>
      </c>
      <c r="E102" s="51">
        <f>SUM(E103+E105)</f>
        <v>0</v>
      </c>
      <c r="F102" s="51">
        <f t="shared" si="11"/>
        <v>20000</v>
      </c>
    </row>
    <row r="103" spans="1:6" ht="89.25">
      <c r="A103" s="47" t="s">
        <v>467</v>
      </c>
      <c r="B103" s="50">
        <v>200</v>
      </c>
      <c r="C103" s="60" t="s">
        <v>108</v>
      </c>
      <c r="D103" s="51">
        <f>SUM(D104)</f>
        <v>20000</v>
      </c>
      <c r="E103" s="51">
        <f>SUM(E104)</f>
        <v>0</v>
      </c>
      <c r="F103" s="51">
        <f t="shared" si="11"/>
        <v>20000</v>
      </c>
    </row>
    <row r="104" spans="1:6" ht="31.5" customHeight="1">
      <c r="A104" s="47" t="s">
        <v>469</v>
      </c>
      <c r="B104" s="50" t="s">
        <v>190</v>
      </c>
      <c r="C104" s="60" t="s">
        <v>470</v>
      </c>
      <c r="D104" s="51">
        <v>20000</v>
      </c>
      <c r="E104" s="51">
        <v>0</v>
      </c>
      <c r="F104" s="51">
        <f t="shared" si="11"/>
        <v>20000</v>
      </c>
    </row>
    <row r="105" spans="1:6" ht="89.25">
      <c r="A105" s="47" t="s">
        <v>471</v>
      </c>
      <c r="B105" s="50">
        <v>200</v>
      </c>
      <c r="C105" s="60" t="s">
        <v>6</v>
      </c>
      <c r="D105" s="51">
        <f>SUM(D106)</f>
        <v>0</v>
      </c>
      <c r="E105" s="51">
        <f>SUM(E106)</f>
        <v>0</v>
      </c>
      <c r="F105" s="51">
        <f t="shared" si="11"/>
        <v>0</v>
      </c>
    </row>
    <row r="106" spans="1:6" ht="25.5">
      <c r="A106" s="47" t="s">
        <v>285</v>
      </c>
      <c r="B106" s="50">
        <v>200</v>
      </c>
      <c r="C106" s="60" t="s">
        <v>107</v>
      </c>
      <c r="D106" s="51">
        <v>0</v>
      </c>
      <c r="E106" s="51">
        <v>0</v>
      </c>
      <c r="F106" s="51">
        <f t="shared" si="11"/>
        <v>0</v>
      </c>
    </row>
    <row r="107" spans="1:6" ht="12.75">
      <c r="A107" s="47" t="s">
        <v>136</v>
      </c>
      <c r="B107" s="50" t="s">
        <v>190</v>
      </c>
      <c r="C107" s="60" t="s">
        <v>209</v>
      </c>
      <c r="D107" s="51">
        <f>SUM(D108+D118+D120+D125)</f>
        <v>1448900</v>
      </c>
      <c r="E107" s="51">
        <f>SUM(E108+E118+E120+E125)</f>
        <v>405276.22000000003</v>
      </c>
      <c r="F107" s="51">
        <f aca="true" t="shared" si="12" ref="F107:F117">SUM(D107-E107)</f>
        <v>1043623.78</v>
      </c>
    </row>
    <row r="108" spans="1:6" ht="76.5">
      <c r="A108" s="47" t="s">
        <v>472</v>
      </c>
      <c r="B108" s="50" t="s">
        <v>190</v>
      </c>
      <c r="C108" s="60" t="s">
        <v>208</v>
      </c>
      <c r="D108" s="51">
        <f>SUM(D109+D112+D114+D116)</f>
        <v>1231700</v>
      </c>
      <c r="E108" s="51">
        <f>SUM(E109+E112+E114+E116)</f>
        <v>397006.22000000003</v>
      </c>
      <c r="F108" s="51">
        <f t="shared" si="12"/>
        <v>834693.78</v>
      </c>
    </row>
    <row r="109" spans="1:6" ht="89.25">
      <c r="A109" s="47" t="s">
        <v>473</v>
      </c>
      <c r="B109" s="50" t="s">
        <v>190</v>
      </c>
      <c r="C109" s="60" t="s">
        <v>207</v>
      </c>
      <c r="D109" s="51">
        <f>SUM(D110)</f>
        <v>1111700</v>
      </c>
      <c r="E109" s="58">
        <f>SUM(E110)</f>
        <v>387771.34</v>
      </c>
      <c r="F109" s="51">
        <f t="shared" si="12"/>
        <v>723928.6599999999</v>
      </c>
    </row>
    <row r="110" spans="1:6" ht="25.5">
      <c r="A110" s="47" t="s">
        <v>1</v>
      </c>
      <c r="B110" s="50" t="s">
        <v>190</v>
      </c>
      <c r="C110" s="60" t="s">
        <v>206</v>
      </c>
      <c r="D110" s="51">
        <f>SUM(D111)</f>
        <v>1111700</v>
      </c>
      <c r="E110" s="58">
        <f>SUM(E111)</f>
        <v>387771.34</v>
      </c>
      <c r="F110" s="51">
        <f t="shared" si="12"/>
        <v>723928.6599999999</v>
      </c>
    </row>
    <row r="111" spans="1:6" ht="12.75">
      <c r="A111" s="49" t="s">
        <v>191</v>
      </c>
      <c r="B111" s="50" t="s">
        <v>190</v>
      </c>
      <c r="C111" s="60" t="s">
        <v>206</v>
      </c>
      <c r="D111" s="51">
        <v>1111700</v>
      </c>
      <c r="E111" s="58">
        <v>387771.34</v>
      </c>
      <c r="F111" s="51">
        <f t="shared" si="12"/>
        <v>723928.6599999999</v>
      </c>
    </row>
    <row r="112" spans="1:6" ht="89.25">
      <c r="A112" s="47" t="s">
        <v>474</v>
      </c>
      <c r="B112" s="50" t="s">
        <v>190</v>
      </c>
      <c r="C112" s="60" t="s">
        <v>5</v>
      </c>
      <c r="D112" s="51">
        <f>SUM(D113)</f>
        <v>5000</v>
      </c>
      <c r="E112" s="51">
        <f>SUM(E113)</f>
        <v>0</v>
      </c>
      <c r="F112" s="51">
        <f t="shared" si="12"/>
        <v>5000</v>
      </c>
    </row>
    <row r="113" spans="1:6" ht="25.5">
      <c r="A113" s="47" t="s">
        <v>1</v>
      </c>
      <c r="B113" s="50" t="s">
        <v>190</v>
      </c>
      <c r="C113" s="60" t="s">
        <v>205</v>
      </c>
      <c r="D113" s="51">
        <v>5000</v>
      </c>
      <c r="E113" s="51">
        <v>0</v>
      </c>
      <c r="F113" s="51">
        <f t="shared" si="12"/>
        <v>5000</v>
      </c>
    </row>
    <row r="114" spans="1:6" ht="89.25">
      <c r="A114" s="47" t="s">
        <v>475</v>
      </c>
      <c r="B114" s="50" t="s">
        <v>190</v>
      </c>
      <c r="C114" s="60" t="s">
        <v>204</v>
      </c>
      <c r="D114" s="51">
        <f>SUM(D115)</f>
        <v>25000</v>
      </c>
      <c r="E114" s="51">
        <f>SUM(E115)</f>
        <v>0</v>
      </c>
      <c r="F114" s="51">
        <f t="shared" si="12"/>
        <v>25000</v>
      </c>
    </row>
    <row r="115" spans="1:6" ht="25.5">
      <c r="A115" s="47" t="s">
        <v>1</v>
      </c>
      <c r="B115" s="50" t="s">
        <v>190</v>
      </c>
      <c r="C115" s="60" t="s">
        <v>203</v>
      </c>
      <c r="D115" s="51">
        <v>25000</v>
      </c>
      <c r="E115" s="51">
        <v>0</v>
      </c>
      <c r="F115" s="51">
        <f t="shared" si="12"/>
        <v>25000</v>
      </c>
    </row>
    <row r="116" spans="1:6" ht="89.25">
      <c r="A116" s="47" t="s">
        <v>476</v>
      </c>
      <c r="B116" s="50" t="s">
        <v>190</v>
      </c>
      <c r="C116" s="60" t="s">
        <v>202</v>
      </c>
      <c r="D116" s="51">
        <f>SUM(D117)</f>
        <v>90000</v>
      </c>
      <c r="E116" s="51">
        <f>SUM(E117)</f>
        <v>9234.88</v>
      </c>
      <c r="F116" s="51">
        <f t="shared" si="12"/>
        <v>80765.12</v>
      </c>
    </row>
    <row r="117" spans="1:6" ht="25.5">
      <c r="A117" s="47" t="s">
        <v>1</v>
      </c>
      <c r="B117" s="50" t="s">
        <v>190</v>
      </c>
      <c r="C117" s="60" t="s">
        <v>197</v>
      </c>
      <c r="D117" s="51">
        <v>90000</v>
      </c>
      <c r="E117" s="51">
        <v>9234.88</v>
      </c>
      <c r="F117" s="51">
        <f t="shared" si="12"/>
        <v>80765.12</v>
      </c>
    </row>
    <row r="118" spans="1:6" ht="89.25">
      <c r="A118" s="47" t="s">
        <v>477</v>
      </c>
      <c r="B118" s="50">
        <v>200</v>
      </c>
      <c r="C118" s="60" t="s">
        <v>196</v>
      </c>
      <c r="D118" s="51">
        <f>SUM(D119)</f>
        <v>55200</v>
      </c>
      <c r="E118" s="51">
        <f>SUM(E119)</f>
        <v>8270</v>
      </c>
      <c r="F118" s="51">
        <f aca="true" t="shared" si="13" ref="F118:F127">SUM(D118-E118)</f>
        <v>46930</v>
      </c>
    </row>
    <row r="119" spans="1:6" ht="25.5">
      <c r="A119" s="47" t="s">
        <v>285</v>
      </c>
      <c r="B119" s="50">
        <v>200</v>
      </c>
      <c r="C119" s="60" t="s">
        <v>195</v>
      </c>
      <c r="D119" s="51">
        <v>55200</v>
      </c>
      <c r="E119" s="51">
        <v>8270</v>
      </c>
      <c r="F119" s="51">
        <f t="shared" si="13"/>
        <v>46930</v>
      </c>
    </row>
    <row r="120" spans="1:6" ht="25.5">
      <c r="A120" s="47" t="s">
        <v>478</v>
      </c>
      <c r="B120" s="50" t="s">
        <v>190</v>
      </c>
      <c r="C120" s="60" t="s">
        <v>201</v>
      </c>
      <c r="D120" s="51">
        <f>SUM(D121+D123)</f>
        <v>157000</v>
      </c>
      <c r="E120" s="51">
        <f>SUM(E121+E123)</f>
        <v>0</v>
      </c>
      <c r="F120" s="51">
        <f t="shared" si="13"/>
        <v>157000</v>
      </c>
    </row>
    <row r="121" spans="1:6" ht="76.5">
      <c r="A121" s="47" t="s">
        <v>479</v>
      </c>
      <c r="B121" s="50" t="s">
        <v>190</v>
      </c>
      <c r="C121" s="60" t="s">
        <v>201</v>
      </c>
      <c r="D121" s="51">
        <f aca="true" t="shared" si="14" ref="D121:E123">SUM(D122)</f>
        <v>147900</v>
      </c>
      <c r="E121" s="51">
        <f t="shared" si="14"/>
        <v>0</v>
      </c>
      <c r="F121" s="51">
        <f t="shared" si="13"/>
        <v>147900</v>
      </c>
    </row>
    <row r="122" spans="1:6" ht="25.5">
      <c r="A122" s="47" t="s">
        <v>1</v>
      </c>
      <c r="B122" s="50" t="s">
        <v>190</v>
      </c>
      <c r="C122" s="60" t="s">
        <v>199</v>
      </c>
      <c r="D122" s="51">
        <v>147900</v>
      </c>
      <c r="E122" s="51">
        <v>0</v>
      </c>
      <c r="F122" s="51">
        <f t="shared" si="13"/>
        <v>147900</v>
      </c>
    </row>
    <row r="123" spans="1:6" ht="76.5">
      <c r="A123" s="47" t="s">
        <v>480</v>
      </c>
      <c r="B123" s="50" t="s">
        <v>190</v>
      </c>
      <c r="C123" s="60" t="s">
        <v>200</v>
      </c>
      <c r="D123" s="51">
        <f t="shared" si="14"/>
        <v>9100</v>
      </c>
      <c r="E123" s="51">
        <f t="shared" si="14"/>
        <v>0</v>
      </c>
      <c r="F123" s="51">
        <f t="shared" si="13"/>
        <v>9100</v>
      </c>
    </row>
    <row r="124" spans="1:6" ht="25.5">
      <c r="A124" s="47" t="s">
        <v>1</v>
      </c>
      <c r="B124" s="50" t="s">
        <v>190</v>
      </c>
      <c r="C124" s="60" t="s">
        <v>198</v>
      </c>
      <c r="D124" s="51">
        <v>9100</v>
      </c>
      <c r="E124" s="51">
        <v>0</v>
      </c>
      <c r="F124" s="51">
        <f t="shared" si="13"/>
        <v>9100</v>
      </c>
    </row>
    <row r="125" spans="1:6" ht="63.75">
      <c r="A125" s="47" t="s">
        <v>481</v>
      </c>
      <c r="B125" s="50" t="s">
        <v>190</v>
      </c>
      <c r="C125" s="60" t="s">
        <v>194</v>
      </c>
      <c r="D125" s="51">
        <f>SUM(D126)</f>
        <v>5000</v>
      </c>
      <c r="E125" s="51">
        <f>SUM(E126)</f>
        <v>0</v>
      </c>
      <c r="F125" s="51">
        <f t="shared" si="13"/>
        <v>5000</v>
      </c>
    </row>
    <row r="126" spans="1:6" ht="114.75">
      <c r="A126" s="47" t="s">
        <v>482</v>
      </c>
      <c r="B126" s="50" t="s">
        <v>190</v>
      </c>
      <c r="C126" s="60" t="s">
        <v>193</v>
      </c>
      <c r="D126" s="51">
        <f>SUM(D127)</f>
        <v>5000</v>
      </c>
      <c r="E126" s="51">
        <f>SUM(E127)</f>
        <v>0</v>
      </c>
      <c r="F126" s="51">
        <f t="shared" si="13"/>
        <v>5000</v>
      </c>
    </row>
    <row r="127" spans="1:6" ht="25.5">
      <c r="A127" s="47" t="s">
        <v>1</v>
      </c>
      <c r="B127" s="50" t="s">
        <v>190</v>
      </c>
      <c r="C127" s="60" t="s">
        <v>307</v>
      </c>
      <c r="D127" s="51">
        <v>5000</v>
      </c>
      <c r="E127" s="51">
        <v>0</v>
      </c>
      <c r="F127" s="51">
        <f t="shared" si="13"/>
        <v>5000</v>
      </c>
    </row>
    <row r="128" spans="1:6" ht="12.75">
      <c r="A128" s="47" t="s">
        <v>26</v>
      </c>
      <c r="B128" s="50" t="s">
        <v>190</v>
      </c>
      <c r="C128" s="60" t="s">
        <v>306</v>
      </c>
      <c r="D128" s="51">
        <f aca="true" t="shared" si="15" ref="D128:F129">SUM(D129)</f>
        <v>10000</v>
      </c>
      <c r="E128" s="51">
        <f t="shared" si="15"/>
        <v>0</v>
      </c>
      <c r="F128" s="51">
        <f t="shared" si="15"/>
        <v>10000</v>
      </c>
    </row>
    <row r="129" spans="1:6" ht="25.5">
      <c r="A129" s="47" t="s">
        <v>29</v>
      </c>
      <c r="B129" s="50" t="s">
        <v>190</v>
      </c>
      <c r="C129" s="60" t="s">
        <v>305</v>
      </c>
      <c r="D129" s="51">
        <f t="shared" si="15"/>
        <v>10000</v>
      </c>
      <c r="E129" s="51">
        <f t="shared" si="15"/>
        <v>0</v>
      </c>
      <c r="F129" s="51">
        <f t="shared" si="15"/>
        <v>10000</v>
      </c>
    </row>
    <row r="130" spans="1:6" ht="51">
      <c r="A130" s="47" t="s">
        <v>426</v>
      </c>
      <c r="B130" s="50" t="s">
        <v>190</v>
      </c>
      <c r="C130" s="60" t="s">
        <v>304</v>
      </c>
      <c r="D130" s="51">
        <f>SUM(D131)</f>
        <v>10000</v>
      </c>
      <c r="E130" s="51">
        <f>SUM(E131)</f>
        <v>0</v>
      </c>
      <c r="F130" s="51">
        <f>SUM(F131)</f>
        <v>10000</v>
      </c>
    </row>
    <row r="131" spans="1:6" ht="25.5">
      <c r="A131" s="47" t="s">
        <v>428</v>
      </c>
      <c r="B131" s="50" t="s">
        <v>190</v>
      </c>
      <c r="C131" s="60" t="s">
        <v>303</v>
      </c>
      <c r="D131" s="51">
        <v>10000</v>
      </c>
      <c r="E131" s="51">
        <v>0</v>
      </c>
      <c r="F131" s="51">
        <f aca="true" t="shared" si="16" ref="F131:F136">SUM(D131-E131)</f>
        <v>10000</v>
      </c>
    </row>
    <row r="132" spans="1:6" ht="12.75">
      <c r="A132" s="47" t="s">
        <v>141</v>
      </c>
      <c r="B132" s="50" t="s">
        <v>190</v>
      </c>
      <c r="C132" s="60" t="s">
        <v>302</v>
      </c>
      <c r="D132" s="51">
        <f>SUM(D133)</f>
        <v>3641100</v>
      </c>
      <c r="E132" s="51">
        <f>SUM(E133)</f>
        <v>650886.15</v>
      </c>
      <c r="F132" s="51">
        <f t="shared" si="16"/>
        <v>2990213.85</v>
      </c>
    </row>
    <row r="133" spans="1:6" ht="12.75">
      <c r="A133" s="47" t="s">
        <v>142</v>
      </c>
      <c r="B133" s="50" t="s">
        <v>190</v>
      </c>
      <c r="C133" s="60" t="s">
        <v>301</v>
      </c>
      <c r="D133" s="51">
        <f>SUM(D134+D137+D151)</f>
        <v>3641100</v>
      </c>
      <c r="E133" s="51">
        <f>SUM(E134+E137+E151)</f>
        <v>650886.15</v>
      </c>
      <c r="F133" s="51">
        <f t="shared" si="16"/>
        <v>2990213.85</v>
      </c>
    </row>
    <row r="134" spans="1:6" ht="63.75">
      <c r="A134" s="47" t="s">
        <v>7</v>
      </c>
      <c r="B134" s="50" t="s">
        <v>190</v>
      </c>
      <c r="C134" s="60" t="s">
        <v>300</v>
      </c>
      <c r="D134" s="51">
        <f>SUM(D135)</f>
        <v>24800</v>
      </c>
      <c r="E134" s="58">
        <f>SUM(E135)</f>
        <v>4500</v>
      </c>
      <c r="F134" s="51">
        <f t="shared" si="16"/>
        <v>20300</v>
      </c>
    </row>
    <row r="135" spans="1:6" ht="76.5">
      <c r="A135" s="47" t="s">
        <v>9</v>
      </c>
      <c r="B135" s="50" t="s">
        <v>190</v>
      </c>
      <c r="C135" s="60" t="s">
        <v>483</v>
      </c>
      <c r="D135" s="51">
        <f>SUM(D136)</f>
        <v>24800</v>
      </c>
      <c r="E135" s="58">
        <f>SUM(E136)</f>
        <v>4500</v>
      </c>
      <c r="F135" s="51">
        <f t="shared" si="16"/>
        <v>20300</v>
      </c>
    </row>
    <row r="136" spans="1:6" ht="25.5">
      <c r="A136" s="47" t="s">
        <v>1</v>
      </c>
      <c r="B136" s="50" t="s">
        <v>190</v>
      </c>
      <c r="C136" s="60" t="s">
        <v>484</v>
      </c>
      <c r="D136" s="51">
        <v>24800</v>
      </c>
      <c r="E136" s="58">
        <v>4500</v>
      </c>
      <c r="F136" s="51">
        <f t="shared" si="16"/>
        <v>20300</v>
      </c>
    </row>
    <row r="137" spans="1:6" ht="30.75" customHeight="1">
      <c r="A137" s="47" t="s">
        <v>485</v>
      </c>
      <c r="B137" s="50" t="s">
        <v>190</v>
      </c>
      <c r="C137" s="60" t="s">
        <v>299</v>
      </c>
      <c r="D137" s="51">
        <f>SUM(D138+D145+D144+D149+D147)</f>
        <v>3107900</v>
      </c>
      <c r="E137" s="51">
        <f>SUM(E138+E145+E144+E149+E147)</f>
        <v>563870.62</v>
      </c>
      <c r="F137" s="51">
        <f aca="true" t="shared" si="17" ref="F137:F146">SUM(D137-E137)</f>
        <v>2544029.38</v>
      </c>
    </row>
    <row r="138" spans="1:6" ht="51">
      <c r="A138" s="47" t="s">
        <v>486</v>
      </c>
      <c r="B138" s="50" t="s">
        <v>190</v>
      </c>
      <c r="C138" s="60" t="s">
        <v>378</v>
      </c>
      <c r="D138" s="51">
        <f>SUM(D139:D143)</f>
        <v>2225600</v>
      </c>
      <c r="E138" s="51">
        <f>SUM(E139:E143)</f>
        <v>544573.62</v>
      </c>
      <c r="F138" s="51">
        <f t="shared" si="17"/>
        <v>1681026.38</v>
      </c>
    </row>
    <row r="139" spans="1:6" ht="12.75">
      <c r="A139" s="47" t="s">
        <v>17</v>
      </c>
      <c r="B139" s="50" t="s">
        <v>190</v>
      </c>
      <c r="C139" s="60" t="s">
        <v>377</v>
      </c>
      <c r="D139" s="51">
        <v>1304600</v>
      </c>
      <c r="E139" s="58">
        <v>235153</v>
      </c>
      <c r="F139" s="51">
        <f t="shared" si="17"/>
        <v>1069447</v>
      </c>
    </row>
    <row r="140" spans="1:6" ht="46.5" customHeight="1">
      <c r="A140" s="47" t="s">
        <v>267</v>
      </c>
      <c r="B140" s="50" t="s">
        <v>190</v>
      </c>
      <c r="C140" s="60" t="s">
        <v>376</v>
      </c>
      <c r="D140" s="51">
        <v>394000</v>
      </c>
      <c r="E140" s="51">
        <v>53900.76</v>
      </c>
      <c r="F140" s="51">
        <f t="shared" si="17"/>
        <v>340099.24</v>
      </c>
    </row>
    <row r="141" spans="1:6" ht="25.5">
      <c r="A141" s="47" t="s">
        <v>428</v>
      </c>
      <c r="B141" s="50" t="s">
        <v>190</v>
      </c>
      <c r="C141" s="60" t="s">
        <v>375</v>
      </c>
      <c r="D141" s="51">
        <v>526000</v>
      </c>
      <c r="E141" s="51">
        <v>255397.04</v>
      </c>
      <c r="F141" s="51">
        <f t="shared" si="17"/>
        <v>270602.95999999996</v>
      </c>
    </row>
    <row r="142" spans="1:6" ht="12.75">
      <c r="A142" s="47" t="s">
        <v>404</v>
      </c>
      <c r="B142" s="50" t="s">
        <v>190</v>
      </c>
      <c r="C142" s="60" t="s">
        <v>374</v>
      </c>
      <c r="D142" s="51">
        <v>500</v>
      </c>
      <c r="E142" s="51">
        <v>113.5</v>
      </c>
      <c r="F142" s="51">
        <f t="shared" si="17"/>
        <v>386.5</v>
      </c>
    </row>
    <row r="143" spans="1:6" ht="12.75">
      <c r="A143" s="47" t="s">
        <v>414</v>
      </c>
      <c r="B143" s="50">
        <v>200</v>
      </c>
      <c r="C143" s="60" t="s">
        <v>501</v>
      </c>
      <c r="D143" s="51">
        <v>500</v>
      </c>
      <c r="E143" s="51">
        <v>9.32</v>
      </c>
      <c r="F143" s="51">
        <f t="shared" si="17"/>
        <v>490.68</v>
      </c>
    </row>
    <row r="144" spans="1:6" ht="51">
      <c r="A144" s="47" t="s">
        <v>488</v>
      </c>
      <c r="B144" s="50">
        <v>200</v>
      </c>
      <c r="C144" s="60" t="s">
        <v>489</v>
      </c>
      <c r="D144" s="51">
        <v>13000</v>
      </c>
      <c r="E144" s="51">
        <v>10000</v>
      </c>
      <c r="F144" s="51">
        <f t="shared" si="17"/>
        <v>3000</v>
      </c>
    </row>
    <row r="145" spans="1:6" ht="38.25">
      <c r="A145" s="47" t="s">
        <v>487</v>
      </c>
      <c r="B145" s="50">
        <v>200</v>
      </c>
      <c r="C145" s="60" t="s">
        <v>373</v>
      </c>
      <c r="D145" s="51">
        <f>SUM(D146)</f>
        <v>29800</v>
      </c>
      <c r="E145" s="51">
        <f>SUM(E146)</f>
        <v>9297</v>
      </c>
      <c r="F145" s="51">
        <f t="shared" si="17"/>
        <v>20503</v>
      </c>
    </row>
    <row r="146" spans="1:6" ht="25.5">
      <c r="A146" s="47" t="s">
        <v>285</v>
      </c>
      <c r="B146" s="50">
        <v>200</v>
      </c>
      <c r="C146" s="60" t="s">
        <v>372</v>
      </c>
      <c r="D146" s="51">
        <v>29800</v>
      </c>
      <c r="E146" s="51">
        <v>9297</v>
      </c>
      <c r="F146" s="51">
        <f t="shared" si="17"/>
        <v>20503</v>
      </c>
    </row>
    <row r="147" spans="1:6" ht="89.25">
      <c r="A147" s="47" t="s">
        <v>490</v>
      </c>
      <c r="B147" s="50" t="s">
        <v>190</v>
      </c>
      <c r="C147" s="60" t="s">
        <v>491</v>
      </c>
      <c r="D147" s="51">
        <f aca="true" t="shared" si="18" ref="D147:E149">SUM(D148)</f>
        <v>791600</v>
      </c>
      <c r="E147" s="51">
        <f t="shared" si="18"/>
        <v>0</v>
      </c>
      <c r="F147" s="51"/>
    </row>
    <row r="148" spans="1:6" ht="38.25">
      <c r="A148" s="47" t="s">
        <v>494</v>
      </c>
      <c r="B148" s="50" t="s">
        <v>190</v>
      </c>
      <c r="C148" s="60" t="s">
        <v>493</v>
      </c>
      <c r="D148" s="51">
        <v>791600</v>
      </c>
      <c r="E148" s="51">
        <v>0</v>
      </c>
      <c r="F148" s="51"/>
    </row>
    <row r="149" spans="1:6" ht="89.25">
      <c r="A149" s="47" t="s">
        <v>492</v>
      </c>
      <c r="B149" s="50" t="s">
        <v>190</v>
      </c>
      <c r="C149" s="60" t="s">
        <v>496</v>
      </c>
      <c r="D149" s="51">
        <f t="shared" si="18"/>
        <v>47900</v>
      </c>
      <c r="E149" s="51">
        <f t="shared" si="18"/>
        <v>0</v>
      </c>
      <c r="F149" s="51"/>
    </row>
    <row r="150" spans="1:6" ht="38.25">
      <c r="A150" s="47" t="s">
        <v>494</v>
      </c>
      <c r="B150" s="50" t="s">
        <v>190</v>
      </c>
      <c r="C150" s="60" t="s">
        <v>495</v>
      </c>
      <c r="D150" s="51">
        <v>47900</v>
      </c>
      <c r="E150" s="51">
        <v>0</v>
      </c>
      <c r="F150" s="51"/>
    </row>
    <row r="151" spans="1:6" ht="25.5">
      <c r="A151" s="47" t="s">
        <v>186</v>
      </c>
      <c r="B151" s="50" t="s">
        <v>190</v>
      </c>
      <c r="C151" s="60" t="s">
        <v>369</v>
      </c>
      <c r="D151" s="51">
        <f>SUM(D152+D157)</f>
        <v>508400</v>
      </c>
      <c r="E151" s="51">
        <f>SUM(E152+E157)</f>
        <v>82515.53</v>
      </c>
      <c r="F151" s="51">
        <f>SUM(D151-E151)</f>
        <v>425884.47</v>
      </c>
    </row>
    <row r="152" spans="1:6" ht="51">
      <c r="A152" s="47" t="s">
        <v>370</v>
      </c>
      <c r="B152" s="50">
        <v>200</v>
      </c>
      <c r="C152" s="60" t="s">
        <v>371</v>
      </c>
      <c r="D152" s="51">
        <f>SUM(D153:D156)</f>
        <v>508200</v>
      </c>
      <c r="E152" s="51">
        <f>SUM(E153:E156)</f>
        <v>82515.53</v>
      </c>
      <c r="F152" s="51">
        <f>SUM(F153:F156)</f>
        <v>425684.47000000003</v>
      </c>
    </row>
    <row r="153" spans="1:6" ht="12.75">
      <c r="A153" s="47" t="s">
        <v>17</v>
      </c>
      <c r="B153" s="50" t="s">
        <v>190</v>
      </c>
      <c r="C153" s="60" t="s">
        <v>367</v>
      </c>
      <c r="D153" s="51">
        <v>357000</v>
      </c>
      <c r="E153" s="51">
        <v>55634</v>
      </c>
      <c r="F153" s="51">
        <f aca="true" t="shared" si="19" ref="F153:F168">SUM(D153-E153)</f>
        <v>301366</v>
      </c>
    </row>
    <row r="154" spans="1:6" ht="42.75" customHeight="1">
      <c r="A154" s="47" t="s">
        <v>267</v>
      </c>
      <c r="B154" s="50" t="s">
        <v>190</v>
      </c>
      <c r="C154" s="60" t="s">
        <v>368</v>
      </c>
      <c r="D154" s="51">
        <v>102000</v>
      </c>
      <c r="E154" s="51">
        <v>14083.46</v>
      </c>
      <c r="F154" s="51">
        <f t="shared" si="19"/>
        <v>87916.54000000001</v>
      </c>
    </row>
    <row r="155" spans="1:8" ht="25.5">
      <c r="A155" s="47" t="s">
        <v>428</v>
      </c>
      <c r="B155" s="50" t="s">
        <v>190</v>
      </c>
      <c r="C155" s="60" t="s">
        <v>365</v>
      </c>
      <c r="D155" s="51">
        <v>49000</v>
      </c>
      <c r="E155" s="51">
        <v>12798.07</v>
      </c>
      <c r="F155" s="66">
        <f t="shared" si="19"/>
        <v>36201.93</v>
      </c>
      <c r="G155" s="67"/>
      <c r="H155" s="17"/>
    </row>
    <row r="156" spans="1:6" ht="12.75">
      <c r="A156" s="47" t="s">
        <v>404</v>
      </c>
      <c r="B156" s="50" t="s">
        <v>190</v>
      </c>
      <c r="C156" s="60" t="s">
        <v>366</v>
      </c>
      <c r="D156" s="51">
        <v>200</v>
      </c>
      <c r="E156" s="51">
        <v>0</v>
      </c>
      <c r="F156" s="51">
        <f t="shared" si="19"/>
        <v>200</v>
      </c>
    </row>
    <row r="157" spans="1:6" ht="38.25">
      <c r="A157" s="47" t="s">
        <v>187</v>
      </c>
      <c r="B157" s="50">
        <v>200</v>
      </c>
      <c r="C157" s="60" t="s">
        <v>364</v>
      </c>
      <c r="D157" s="51">
        <f>SUM(D158)</f>
        <v>200</v>
      </c>
      <c r="E157" s="51">
        <f>SUM(E158)</f>
        <v>0</v>
      </c>
      <c r="F157" s="51">
        <f t="shared" si="19"/>
        <v>200</v>
      </c>
    </row>
    <row r="158" spans="1:6" ht="25.5">
      <c r="A158" s="47" t="s">
        <v>285</v>
      </c>
      <c r="B158" s="50">
        <v>200</v>
      </c>
      <c r="C158" s="60" t="s">
        <v>363</v>
      </c>
      <c r="D158" s="51">
        <v>200</v>
      </c>
      <c r="E158" s="51">
        <v>0</v>
      </c>
      <c r="F158" s="51">
        <f t="shared" si="19"/>
        <v>200</v>
      </c>
    </row>
    <row r="159" spans="1:6" ht="12.75">
      <c r="A159" s="47" t="s">
        <v>334</v>
      </c>
      <c r="B159" s="50" t="s">
        <v>190</v>
      </c>
      <c r="C159" s="60" t="s">
        <v>362</v>
      </c>
      <c r="D159" s="51">
        <f aca="true" t="shared" si="20" ref="D159:E161">SUM(D160)</f>
        <v>60000</v>
      </c>
      <c r="E159" s="51">
        <f t="shared" si="20"/>
        <v>13632.41</v>
      </c>
      <c r="F159" s="51">
        <f t="shared" si="19"/>
        <v>46367.59</v>
      </c>
    </row>
    <row r="160" spans="1:6" ht="12.75">
      <c r="A160" s="47" t="s">
        <v>335</v>
      </c>
      <c r="B160" s="50" t="s">
        <v>190</v>
      </c>
      <c r="C160" s="60" t="s">
        <v>361</v>
      </c>
      <c r="D160" s="51">
        <f t="shared" si="20"/>
        <v>60000</v>
      </c>
      <c r="E160" s="51">
        <f t="shared" si="20"/>
        <v>13632.41</v>
      </c>
      <c r="F160" s="51">
        <f t="shared" si="19"/>
        <v>46367.59</v>
      </c>
    </row>
    <row r="161" spans="1:6" ht="38.25">
      <c r="A161" s="47" t="s">
        <v>54</v>
      </c>
      <c r="B161" s="50" t="s">
        <v>190</v>
      </c>
      <c r="C161" s="60" t="s">
        <v>360</v>
      </c>
      <c r="D161" s="51">
        <f t="shared" si="20"/>
        <v>60000</v>
      </c>
      <c r="E161" s="51">
        <f t="shared" si="20"/>
        <v>13632.41</v>
      </c>
      <c r="F161" s="51">
        <f t="shared" si="19"/>
        <v>46367.59</v>
      </c>
    </row>
    <row r="162" spans="1:6" ht="63.75">
      <c r="A162" s="47" t="s">
        <v>16</v>
      </c>
      <c r="B162" s="50" t="s">
        <v>190</v>
      </c>
      <c r="C162" s="60" t="s">
        <v>359</v>
      </c>
      <c r="D162" s="51">
        <v>60000</v>
      </c>
      <c r="E162" s="51">
        <v>13632.41</v>
      </c>
      <c r="F162" s="51">
        <f t="shared" si="19"/>
        <v>46367.59</v>
      </c>
    </row>
    <row r="163" spans="1:6" ht="12.75">
      <c r="A163" s="47" t="s">
        <v>134</v>
      </c>
      <c r="B163" s="50" t="s">
        <v>190</v>
      </c>
      <c r="C163" s="60" t="s">
        <v>358</v>
      </c>
      <c r="D163" s="51">
        <f aca="true" t="shared" si="21" ref="D163:E166">SUM(D164)</f>
        <v>20000</v>
      </c>
      <c r="E163" s="51">
        <f t="shared" si="21"/>
        <v>2485</v>
      </c>
      <c r="F163" s="51">
        <f t="shared" si="19"/>
        <v>17515</v>
      </c>
    </row>
    <row r="164" spans="1:6" ht="25.5">
      <c r="A164" s="47" t="s">
        <v>135</v>
      </c>
      <c r="B164" s="50" t="s">
        <v>190</v>
      </c>
      <c r="C164" s="60" t="s">
        <v>357</v>
      </c>
      <c r="D164" s="51">
        <f t="shared" si="21"/>
        <v>20000</v>
      </c>
      <c r="E164" s="51">
        <f t="shared" si="21"/>
        <v>2485</v>
      </c>
      <c r="F164" s="51">
        <f t="shared" si="19"/>
        <v>17515</v>
      </c>
    </row>
    <row r="165" spans="1:6" ht="38.25">
      <c r="A165" s="47" t="s">
        <v>55</v>
      </c>
      <c r="B165" s="50" t="s">
        <v>190</v>
      </c>
      <c r="C165" s="60" t="s">
        <v>356</v>
      </c>
      <c r="D165" s="51">
        <f t="shared" si="21"/>
        <v>20000</v>
      </c>
      <c r="E165" s="51">
        <f t="shared" si="21"/>
        <v>2485</v>
      </c>
      <c r="F165" s="51">
        <f t="shared" si="19"/>
        <v>17515</v>
      </c>
    </row>
    <row r="166" spans="1:6" ht="51">
      <c r="A166" s="47" t="s">
        <v>56</v>
      </c>
      <c r="B166" s="50" t="s">
        <v>190</v>
      </c>
      <c r="C166" s="60" t="s">
        <v>355</v>
      </c>
      <c r="D166" s="51">
        <f t="shared" si="21"/>
        <v>20000</v>
      </c>
      <c r="E166" s="51">
        <f t="shared" si="21"/>
        <v>2485</v>
      </c>
      <c r="F166" s="51">
        <f t="shared" si="19"/>
        <v>17515</v>
      </c>
    </row>
    <row r="167" spans="1:6" ht="25.5">
      <c r="A167" s="47" t="s">
        <v>428</v>
      </c>
      <c r="B167" s="50" t="s">
        <v>190</v>
      </c>
      <c r="C167" s="60" t="s">
        <v>354</v>
      </c>
      <c r="D167" s="51">
        <v>20000</v>
      </c>
      <c r="E167" s="51">
        <v>2485</v>
      </c>
      <c r="F167" s="51">
        <f t="shared" si="19"/>
        <v>17515</v>
      </c>
    </row>
    <row r="168" spans="1:6" ht="25.5">
      <c r="A168" s="68" t="s">
        <v>74</v>
      </c>
      <c r="B168" s="44">
        <v>450</v>
      </c>
      <c r="C168" s="63"/>
      <c r="D168" s="71">
        <v>0</v>
      </c>
      <c r="E168" s="69">
        <v>553573.65</v>
      </c>
      <c r="F168" s="70">
        <f t="shared" si="19"/>
        <v>-553573.65</v>
      </c>
    </row>
  </sheetData>
  <sheetProtection/>
  <autoFilter ref="A4:F167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11" sqref="E11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58</v>
      </c>
    </row>
    <row r="3" spans="1:6" s="21" customFormat="1" ht="51">
      <c r="A3" s="20" t="s">
        <v>211</v>
      </c>
      <c r="B3" s="20" t="s">
        <v>210</v>
      </c>
      <c r="C3" s="20" t="s">
        <v>235</v>
      </c>
      <c r="D3" s="20" t="s">
        <v>224</v>
      </c>
      <c r="E3" s="20" t="s">
        <v>212</v>
      </c>
      <c r="F3" s="20" t="s">
        <v>228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80</v>
      </c>
      <c r="B5" s="50" t="s">
        <v>81</v>
      </c>
      <c r="C5" s="54" t="s">
        <v>133</v>
      </c>
      <c r="D5" s="53">
        <f>SUM(D6)</f>
        <v>108500</v>
      </c>
      <c r="E5" s="53">
        <f>SUM(E6)</f>
        <v>-1907540.2799999998</v>
      </c>
      <c r="F5" s="53">
        <f>D5-E5</f>
        <v>2016040.2799999998</v>
      </c>
    </row>
    <row r="6" spans="1:6" s="40" customFormat="1" ht="25.5">
      <c r="A6" s="52" t="s">
        <v>45</v>
      </c>
      <c r="B6" s="50" t="s">
        <v>46</v>
      </c>
      <c r="C6" s="54" t="s">
        <v>67</v>
      </c>
      <c r="D6" s="53">
        <f>SUM(D14+D10)</f>
        <v>108500</v>
      </c>
      <c r="E6" s="53">
        <f>SUM(E14+E10)</f>
        <v>-1907540.2799999998</v>
      </c>
      <c r="F6" s="53">
        <f>D6-E6</f>
        <v>2016040.2799999998</v>
      </c>
    </row>
    <row r="7" spans="1:6" s="40" customFormat="1" ht="12.75">
      <c r="A7" s="52" t="s">
        <v>47</v>
      </c>
      <c r="B7" s="50" t="s">
        <v>48</v>
      </c>
      <c r="C7" s="54" t="s">
        <v>68</v>
      </c>
      <c r="D7" s="53">
        <f aca="true" t="shared" si="0" ref="D7:E9">SUM(D8)</f>
        <v>-11280200</v>
      </c>
      <c r="E7" s="53">
        <f t="shared" si="0"/>
        <v>-4259575.88</v>
      </c>
      <c r="F7" s="55" t="s">
        <v>133</v>
      </c>
    </row>
    <row r="8" spans="1:6" s="40" customFormat="1" ht="12.75">
      <c r="A8" s="52" t="s">
        <v>49</v>
      </c>
      <c r="B8" s="50" t="s">
        <v>48</v>
      </c>
      <c r="C8" s="54" t="s">
        <v>69</v>
      </c>
      <c r="D8" s="53">
        <f t="shared" si="0"/>
        <v>-11280200</v>
      </c>
      <c r="E8" s="53">
        <f t="shared" si="0"/>
        <v>-4259575.88</v>
      </c>
      <c r="F8" s="55" t="s">
        <v>133</v>
      </c>
    </row>
    <row r="9" spans="1:6" s="40" customFormat="1" ht="25.5">
      <c r="A9" s="52" t="s">
        <v>50</v>
      </c>
      <c r="B9" s="50" t="s">
        <v>48</v>
      </c>
      <c r="C9" s="54" t="s">
        <v>70</v>
      </c>
      <c r="D9" s="53">
        <f t="shared" si="0"/>
        <v>-11280200</v>
      </c>
      <c r="E9" s="53">
        <f t="shared" si="0"/>
        <v>-4259575.88</v>
      </c>
      <c r="F9" s="55" t="s">
        <v>133</v>
      </c>
    </row>
    <row r="10" spans="1:6" s="40" customFormat="1" ht="25.5">
      <c r="A10" s="59" t="s">
        <v>77</v>
      </c>
      <c r="B10" s="50" t="s">
        <v>48</v>
      </c>
      <c r="C10" s="54" t="s">
        <v>75</v>
      </c>
      <c r="D10" s="48">
        <v>-11280200</v>
      </c>
      <c r="E10" s="48">
        <v>-4259575.88</v>
      </c>
      <c r="F10" s="55" t="s">
        <v>133</v>
      </c>
    </row>
    <row r="11" spans="1:6" s="40" customFormat="1" ht="12.75">
      <c r="A11" s="52" t="s">
        <v>51</v>
      </c>
      <c r="B11" s="50" t="s">
        <v>52</v>
      </c>
      <c r="C11" s="54" t="s">
        <v>71</v>
      </c>
      <c r="D11" s="53">
        <f aca="true" t="shared" si="1" ref="D11:E13">SUM(D12)</f>
        <v>11388700</v>
      </c>
      <c r="E11" s="57">
        <f t="shared" si="1"/>
        <v>2352035.6</v>
      </c>
      <c r="F11" s="55" t="s">
        <v>133</v>
      </c>
    </row>
    <row r="12" spans="1:6" s="40" customFormat="1" ht="12.75">
      <c r="A12" s="52" t="s">
        <v>53</v>
      </c>
      <c r="B12" s="50" t="s">
        <v>52</v>
      </c>
      <c r="C12" s="54" t="s">
        <v>72</v>
      </c>
      <c r="D12" s="53">
        <f t="shared" si="1"/>
        <v>11388700</v>
      </c>
      <c r="E12" s="57">
        <f t="shared" si="1"/>
        <v>2352035.6</v>
      </c>
      <c r="F12" s="55" t="s">
        <v>133</v>
      </c>
    </row>
    <row r="13" spans="1:6" s="40" customFormat="1" ht="25.5">
      <c r="A13" s="52" t="s">
        <v>57</v>
      </c>
      <c r="B13" s="50" t="s">
        <v>52</v>
      </c>
      <c r="C13" s="54" t="s">
        <v>73</v>
      </c>
      <c r="D13" s="53">
        <f t="shared" si="1"/>
        <v>11388700</v>
      </c>
      <c r="E13" s="57">
        <f t="shared" si="1"/>
        <v>2352035.6</v>
      </c>
      <c r="F13" s="55" t="s">
        <v>133</v>
      </c>
    </row>
    <row r="14" spans="1:6" s="40" customFormat="1" ht="25.5">
      <c r="A14" s="59" t="s">
        <v>78</v>
      </c>
      <c r="B14" s="50" t="s">
        <v>52</v>
      </c>
      <c r="C14" s="54" t="s">
        <v>76</v>
      </c>
      <c r="D14" s="53">
        <v>11388700</v>
      </c>
      <c r="E14" s="57">
        <v>2352035.6</v>
      </c>
      <c r="F14" s="55" t="s">
        <v>133</v>
      </c>
    </row>
    <row r="16" spans="1:3" ht="12.75">
      <c r="A16" s="27" t="s">
        <v>434</v>
      </c>
      <c r="B16" s="28"/>
      <c r="C16" s="29"/>
    </row>
    <row r="17" spans="1:3" ht="12.75">
      <c r="A17" s="18" t="s">
        <v>229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435</v>
      </c>
      <c r="B19" s="28"/>
      <c r="C19" s="29"/>
      <c r="D19" s="30"/>
    </row>
    <row r="20" spans="1:4" ht="12.75">
      <c r="A20" s="18" t="s">
        <v>66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436</v>
      </c>
      <c r="B22" s="28"/>
      <c r="C22" s="29"/>
      <c r="D22" s="30"/>
    </row>
    <row r="23" spans="1:4" ht="12.75">
      <c r="A23" s="18" t="s">
        <v>230</v>
      </c>
      <c r="B23" s="28"/>
      <c r="C23" s="29"/>
      <c r="D23" s="30"/>
    </row>
    <row r="24" spans="1:4" ht="12.75">
      <c r="A24" s="18" t="s">
        <v>499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2015-11-30T11:53:42Z</cp:lastPrinted>
  <dcterms:created xsi:type="dcterms:W3CDTF">2008-08-07T07:37:20Z</dcterms:created>
  <dcterms:modified xsi:type="dcterms:W3CDTF">2016-04-05T11:14:59Z</dcterms:modified>
  <cp:category/>
  <cp:version/>
  <cp:contentType/>
  <cp:contentStatus/>
</cp:coreProperties>
</file>