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'доходы'!$A$13:$F$119</definedName>
    <definedName name="_xlnm._FilterDatabase" localSheetId="1" hidden="1">'расходы'!$A$4:$F$359</definedName>
  </definedNames>
  <calcPr fullCalcOnLoad="1"/>
</workbook>
</file>

<file path=xl/sharedStrings.xml><?xml version="1.0" encoding="utf-8"?>
<sst xmlns="http://schemas.openxmlformats.org/spreadsheetml/2006/main" count="1405" uniqueCount="704">
  <si>
    <t xml:space="preserve">Издание и размещение в средствах массовой информации информационно-аналитических материалов о реализации в Большекирсановском сельском поселении мероприятий по противодействию коррупции в рамках подпрограммы «Противодействие коррупции в Большекирсановском сельском поселении» муниципальной программы «Обеспечение общественного порядка и противодействие преступности» </t>
  </si>
  <si>
    <t>Подпрограмма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</si>
  <si>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</si>
  <si>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</si>
  <si>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</si>
  <si>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</si>
  <si>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Большекирсановского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</si>
  <si>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Большекирсановского сельского поселения" муниципальной программы "Развитие транспортной системы"</t>
  </si>
  <si>
    <t>Подпрограмма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</si>
  <si>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Расходы на содержание объектов муниципальной собственности в рамках подпрограммы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</si>
  <si>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951 0502 0712141 852 290</t>
  </si>
  <si>
    <t>Мероприятия по обеспечению содержания имущества в рамках подпрограммы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</si>
  <si>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951 0502 0719999 244 000</t>
  </si>
  <si>
    <t>951 0502 0719999 244 200</t>
  </si>
  <si>
    <t>951 0502 0719999 244 220</t>
  </si>
  <si>
    <t>951 0502 0719999 244 226</t>
  </si>
  <si>
    <t>Подпрограмма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</si>
  <si>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Расходы на содержание, ремонт уличного освещения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</si>
  <si>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Расходы на озеленение территории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</si>
  <si>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951 0503 0722143 244 340</t>
  </si>
  <si>
    <t>951 0503 0722143 244 300</t>
  </si>
  <si>
    <t>Расходы на текущий ремонт и содержание гражданских кладбищ, памятников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</si>
  <si>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951 0503 0722144 244 225</t>
  </si>
  <si>
    <t>951 0503 0722144 244 290</t>
  </si>
  <si>
    <t>951 0503 0722144 244 300</t>
  </si>
  <si>
    <t>951 0503 0722144 244 340</t>
  </si>
  <si>
    <t>Расходы на благоустройство территории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</si>
  <si>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Мероприятия по обеспечению содержания имущества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</si>
  <si>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Подпрограмма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</si>
  <si>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</si>
  <si>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</si>
  <si>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</si>
  <si>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</si>
  <si>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</si>
  <si>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</si>
  <si>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951 0503 1812262 244 226</t>
  </si>
  <si>
    <t>951 0801  1120059 244 200</t>
  </si>
  <si>
    <t>951 0801  1120059 244 220</t>
  </si>
  <si>
    <t>951 0801  1120059 244 221</t>
  </si>
  <si>
    <t>951 0801  1120059 244 225</t>
  </si>
  <si>
    <t>951 0801  1120059 244 226</t>
  </si>
  <si>
    <t>951 0801  1120059 244 300</t>
  </si>
  <si>
    <t>Мероприятия по обеспечению содержания имущества в рамках подпрограммы "Библиотеки" муниципальной программы "Развитие культуры"</t>
  </si>
  <si>
    <t>Подпрограмма  "Библиотеки" муниципальной программы "Развитие культуры"</t>
  </si>
  <si>
    <t>Подпрограмма  "Сельские дома культуры" муниципальной программы "Развитие культуры"</t>
  </si>
  <si>
    <t>951 0801 1110059 244 200</t>
  </si>
  <si>
    <t>951 0801 1110059 244 220</t>
  </si>
  <si>
    <t>951 0801 1110059 244 221</t>
  </si>
  <si>
    <t>951 0801 1110059 244 223</t>
  </si>
  <si>
    <t>951 0801 1110059 244 225</t>
  </si>
  <si>
    <t>951 0801 1110059 244 226</t>
  </si>
  <si>
    <t>951 0801 1110059 244 300</t>
  </si>
  <si>
    <t>951 0801 1110059 852 000</t>
  </si>
  <si>
    <t>951 0801 1110059 852 200</t>
  </si>
  <si>
    <t>951 0801 1110059 852 290</t>
  </si>
  <si>
    <t>951 0801 1112100 000 000</t>
  </si>
  <si>
    <t>951 0801 1112171 000 000</t>
  </si>
  <si>
    <t>951 0801 1112171 244 000</t>
  </si>
  <si>
    <t>951 0801 1112171 244 200</t>
  </si>
  <si>
    <t>951 0801 1112171 244 290</t>
  </si>
  <si>
    <t>000 2 02 04000 00 0000 151</t>
  </si>
  <si>
    <t>Прочие межбюджетные трансферты, передаваемые бюджетам</t>
  </si>
  <si>
    <t>951 0801 1120000 000 000</t>
  </si>
  <si>
    <t>951 0801 1120059 111 000</t>
  </si>
  <si>
    <t>951 0801 1120059 111 200</t>
  </si>
  <si>
    <t>951 0801 1120059 111 210</t>
  </si>
  <si>
    <t>951 0801 1120059 111 213</t>
  </si>
  <si>
    <t>951 0801 1120059 244 000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</si>
  <si>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</si>
  <si>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</si>
  <si>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</si>
  <si>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</si>
  <si>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</si>
  <si>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</si>
  <si>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</si>
  <si>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</si>
  <si>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</si>
  <si>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</si>
  <si>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</si>
  <si>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</si>
  <si>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</si>
  <si>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</si>
  <si>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</si>
  <si>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</si>
  <si>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</si>
  <si>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</si>
  <si>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</si>
  <si>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</si>
  <si>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</si>
  <si>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</si>
  <si>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</si>
  <si>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</si>
  <si>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</si>
  <si>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</si>
  <si>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</si>
  <si>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</si>
  <si>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</si>
  <si>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</si>
  <si>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</si>
  <si>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</si>
  <si>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</si>
  <si>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</si>
  <si>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</si>
  <si>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</si>
  <si>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</si>
  <si>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</si>
  <si>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</si>
  <si>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</si>
  <si>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</si>
  <si>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</si>
  <si>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</si>
  <si>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</si>
  <si>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</si>
  <si>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</si>
  <si>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</si>
  <si>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</si>
  <si>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</si>
  <si>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</si>
  <si>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</si>
  <si>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</si>
  <si>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</si>
  <si>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</si>
  <si>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</si>
  <si>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</si>
  <si>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</si>
  <si>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</si>
  <si>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</si>
  <si>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</si>
  <si>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</si>
  <si>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</si>
  <si>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</si>
  <si>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</si>
  <si>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</si>
  <si>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</si>
  <si>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</si>
  <si>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</si>
  <si>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</si>
  <si>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</si>
  <si>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</si>
  <si>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</si>
  <si>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000 1 01 02010 01 2000 110</t>
  </si>
  <si>
    <t>000 1 01 02010 01 3000 110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</si>
  <si>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</si>
  <si>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</si>
  <si>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</si>
  <si>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</si>
  <si>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</si>
  <si>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</si>
  <si>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</si>
  <si>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</si>
  <si>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</si>
  <si>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</si>
  <si>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</si>
  <si>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</si>
  <si>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</si>
  <si>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</si>
  <si>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000 1 05 03010 01 2000 110</t>
  </si>
  <si>
    <t>Единый сельскохозяйственный налог (за налоговые периоды, истекшие до 1 января 2011 года)</t>
  </si>
  <si>
    <t>000 1 05 03020 01 1000 110</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</si>
  <si>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</si>
  <si>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</si>
  <si>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</si>
  <si>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</si>
  <si>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</si>
  <si>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</si>
  <si>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000 1 11 05035 10 0000 120</t>
  </si>
  <si>
    <t>000 1 14 06010 10 0000 430</t>
  </si>
  <si>
    <t>000 1 05 01011 01 2000 110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</si>
  <si>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</si>
  <si>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</si>
  <si>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</si>
  <si>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</si>
  <si>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</si>
  <si>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</si>
  <si>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</si>
  <si>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</si>
  <si>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</si>
  <si>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</si>
  <si>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</si>
  <si>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</si>
  <si>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</si>
  <si>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</si>
  <si>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</si>
  <si>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Фонд оплаты труда казенных учреждений и взносы по обязательному социальному страхованию</t>
  </si>
  <si>
    <t>951 0801 1110059 244 000</t>
  </si>
  <si>
    <t>951 0801 1110059 244 310</t>
  </si>
  <si>
    <t>951 0801 1110059 244 340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</si>
  <si>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</si>
  <si>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</si>
  <si>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</si>
  <si>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</si>
  <si>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</si>
  <si>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</si>
  <si>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</si>
  <si>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</si>
  <si>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</si>
  <si>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</si>
  <si>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</si>
  <si>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</si>
  <si>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</si>
  <si>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</si>
  <si>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</si>
  <si>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</si>
  <si>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</si>
  <si>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</si>
  <si>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</si>
  <si>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</si>
  <si>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</si>
  <si>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</si>
  <si>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</si>
  <si>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</si>
  <si>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</si>
  <si>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</si>
  <si>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</si>
  <si>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</si>
  <si>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</si>
  <si>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</si>
  <si>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</si>
  <si>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</si>
  <si>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</si>
  <si>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</si>
  <si>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</si>
  <si>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</si>
  <si>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</si>
  <si>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</si>
  <si>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</si>
  <si>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</si>
  <si>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</si>
  <si>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</si>
  <si>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</si>
  <si>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</si>
  <si>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</si>
  <si>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</si>
  <si>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</si>
  <si>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</si>
  <si>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</si>
  <si>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</si>
  <si>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</si>
  <si>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</si>
  <si>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</si>
  <si>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</si>
  <si>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</si>
  <si>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951 0409 1620000 000 000</t>
  </si>
  <si>
    <t>951 0409 1622200 000 000</t>
  </si>
  <si>
    <t>951 0409 1622246 000 000</t>
  </si>
  <si>
    <t>951 0409 1622246 244 220</t>
  </si>
  <si>
    <t>951 0409 1622246 244 000</t>
  </si>
  <si>
    <t>951 0409 1622246 244 200</t>
  </si>
  <si>
    <t>951 0502 0710000 000 000</t>
  </si>
  <si>
    <t>951 0502 0712100 000 000</t>
  </si>
  <si>
    <t>951 0502 0712141 000 000</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</si>
  <si>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</si>
  <si>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</si>
  <si>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</si>
  <si>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</si>
  <si>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</si>
  <si>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</si>
  <si>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</si>
  <si>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</si>
  <si>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</si>
  <si>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</si>
  <si>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</si>
  <si>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</si>
  <si>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</si>
  <si>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</si>
  <si>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</si>
  <si>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</si>
  <si>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</si>
  <si>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</si>
  <si>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951 0503 0722143 244 000</t>
  </si>
  <si>
    <t>951 0503 0722143 000 000</t>
  </si>
  <si>
    <t>Администрация Большекирсановского сельского поселения</t>
  </si>
  <si>
    <t>951 0104 2230019 244 222</t>
  </si>
  <si>
    <t>951 0503 0722144 000 000</t>
  </si>
  <si>
    <t>951 0503 0722144 244 000</t>
  </si>
  <si>
    <t>951 0503 0722144 244 200</t>
  </si>
  <si>
    <t>951 0503 0722144 244 220</t>
  </si>
  <si>
    <t>951 0503 0722145 000 000</t>
  </si>
  <si>
    <t>951 0503 0722145 244 000</t>
  </si>
  <si>
    <t>951 0503 0722145 244 200</t>
  </si>
  <si>
    <t>951 0503 0722145 244 220</t>
  </si>
  <si>
    <t>951 0503 0722145 244 226</t>
  </si>
  <si>
    <t>951 0503 0729000 000 000</t>
  </si>
  <si>
    <t>951 0503 0729021 000 000</t>
  </si>
  <si>
    <t>951 0503 0729021 851 000</t>
  </si>
  <si>
    <t>951 0503 0729021 851 200</t>
  </si>
  <si>
    <t>951 0503 0729021 851 290</t>
  </si>
  <si>
    <t>951 0503 1812261 244 225</t>
  </si>
  <si>
    <t>951 0503 1812261 244 220</t>
  </si>
  <si>
    <t>951 0503 1812261 244 200</t>
  </si>
  <si>
    <t>951 0503 1812261 244 000</t>
  </si>
  <si>
    <t>951 0503 1812261 000 000</t>
  </si>
  <si>
    <t>951 0503 1812200 000 000</t>
  </si>
  <si>
    <t>951 0503 1810000 000 000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</si>
  <si>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</si>
  <si>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</si>
  <si>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</si>
  <si>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</si>
  <si>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</si>
  <si>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</si>
  <si>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</si>
  <si>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</si>
  <si>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</si>
  <si>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</si>
  <si>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</si>
  <si>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</si>
  <si>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</si>
  <si>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</si>
  <si>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</si>
  <si>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</si>
  <si>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</si>
  <si>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</si>
  <si>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</si>
  <si>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</si>
  <si>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</si>
  <si>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</si>
  <si>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</si>
  <si>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</si>
  <si>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</si>
  <si>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</si>
  <si>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</si>
  <si>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</si>
  <si>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</si>
  <si>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</si>
  <si>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</si>
  <si>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</si>
  <si>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</si>
  <si>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</si>
  <si>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</si>
  <si>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951 0104 2237200 000 000</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</si>
  <si>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</si>
  <si>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</si>
  <si>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</si>
  <si>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</si>
  <si>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</si>
  <si>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</si>
  <si>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</si>
  <si>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</si>
  <si>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</si>
  <si>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</si>
  <si>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</si>
  <si>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</si>
  <si>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</si>
  <si>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</si>
  <si>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</si>
  <si>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</si>
  <si>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</si>
  <si>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</si>
  <si>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</si>
  <si>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</si>
  <si>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</si>
  <si>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</si>
  <si>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</si>
  <si>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</si>
  <si>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951 0409 1612240 000 000</t>
  </si>
  <si>
    <t>951 0409 1612240 244 000</t>
  </si>
  <si>
    <t>951 0309 0910000 000 000</t>
  </si>
  <si>
    <t>951 0309 0912100 000 000</t>
  </si>
  <si>
    <t>на 1 февраля  2014 года</t>
  </si>
  <si>
    <t>01.02.2014</t>
  </si>
  <si>
    <t>" 05 " февраль  2014 г.</t>
  </si>
  <si>
    <t>951 0309 0912150 000 000</t>
  </si>
  <si>
    <t>000 1 11 05030 00 0000 120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</si>
  <si>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</si>
  <si>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</si>
  <si>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</si>
  <si>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000 1 11 05025 10 0000 120</t>
  </si>
  <si>
    <t>951 0104 2239021 851 290</t>
  </si>
  <si>
    <t>951 0104 2239021 851 200</t>
  </si>
  <si>
    <t>951 0104 2239021 851 000</t>
  </si>
  <si>
    <t>951 0104 2239021 000 000</t>
  </si>
  <si>
    <t xml:space="preserve">Мероприятия по обеспечению содержания имущества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</si>
  <si>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951 0104 2239000 000 000</t>
  </si>
  <si>
    <t>951 0113 2220019 244 340</t>
  </si>
  <si>
    <t>951 0113 2220019 244 300</t>
  </si>
  <si>
    <t>951 0113 2222100 000 000</t>
  </si>
  <si>
    <t>951 0113 2222102 000 000</t>
  </si>
  <si>
    <t>951 0113 2222102 244 000</t>
  </si>
  <si>
    <t>951 0113 2222102 244 200</t>
  </si>
  <si>
    <t>951 0113 2222102 244 220</t>
  </si>
  <si>
    <t>951 0113 2222102 244 226</t>
  </si>
  <si>
    <t xml:space="preserve">Мероприятия в сфере средств массовой информации и коммуникаций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t>
  </si>
  <si>
    <t xml:space="preserve">951 0309 0912150 244 340 </t>
  </si>
  <si>
    <t>951 0309 0912150 244 300</t>
  </si>
  <si>
    <t>951 0309 0922153 244 340</t>
  </si>
  <si>
    <t>951 0309 0922153 244 300</t>
  </si>
  <si>
    <t>951 0309 0932154 244 340</t>
  </si>
  <si>
    <t>951 0309 0932154 244 300</t>
  </si>
  <si>
    <t>951 0309 0942156 000 000</t>
  </si>
  <si>
    <t xml:space="preserve">Осуществление информационно-пропагандистской деятельности, направленной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</si>
  <si>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951 0309 0942156 244 000</t>
  </si>
  <si>
    <t>951 0309 0942156 244 340</t>
  </si>
  <si>
    <t>951 0309 0942156 244 300</t>
  </si>
  <si>
    <t>финансового органа        Администрация Большекирсановского сельского поселения</t>
  </si>
  <si>
    <t>04226563</t>
  </si>
  <si>
    <t>60231815000</t>
  </si>
  <si>
    <t>000 1 05 01011 01 3000 110</t>
  </si>
  <si>
    <t xml:space="preserve"> </t>
  </si>
  <si>
    <t>Доходы от продажи земельных участков, государственная собственность на которые  разграничена и которые расположены в границах поселений</t>
  </si>
  <si>
    <t>ШТРАФЫ,САНКЦИИ,ВОЗМЕЩЕНИЕ УЩЕРБА</t>
  </si>
  <si>
    <t>Денежные взыскания(штрафы)за нарушение Российского Законодательства</t>
  </si>
  <si>
    <t>000 1 16 00000 00 0000 000</t>
  </si>
  <si>
    <t>000 1 16 51040 02 0000 140</t>
  </si>
  <si>
    <t>951 0309 1019000 000 000</t>
  </si>
  <si>
    <t>951 0309 1019021 000 000</t>
  </si>
  <si>
    <t>951 0309 1019021 851 000</t>
  </si>
  <si>
    <t>951 0309 1019021 851 200</t>
  </si>
  <si>
    <t>951 0309 1019021 851 290</t>
  </si>
  <si>
    <t xml:space="preserve">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</si>
  <si>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951 0409 1612245 243 225</t>
  </si>
  <si>
    <t>951 0409 1612245 243 220</t>
  </si>
  <si>
    <t>951 0409 1612245 243 200</t>
  </si>
  <si>
    <t>951 0409 1612245 243 000</t>
  </si>
  <si>
    <t>Закупка товаров, работ, услуг в целях капитального ремонта государственного (муниципального) имущества</t>
  </si>
  <si>
    <t>951 0409 1622246 244 225</t>
  </si>
  <si>
    <t>951 0502 0712141 243 000</t>
  </si>
  <si>
    <t>951 0502 0712141 243 200</t>
  </si>
  <si>
    <t>951 0502 0712141 243 220</t>
  </si>
  <si>
    <t>951 0502 0712141 243 225</t>
  </si>
  <si>
    <t>951 0502 0712141 852 000</t>
  </si>
  <si>
    <t>951 0502 0712141 852 200</t>
  </si>
  <si>
    <t>951 0503 0722145 244 300</t>
  </si>
  <si>
    <t>951 0503 0722145 244 340</t>
  </si>
  <si>
    <t>951 0801 1120059 111 211</t>
  </si>
  <si>
    <t>951 0203 9990000 000 000</t>
  </si>
  <si>
    <t>951 0203 9995100 000 000</t>
  </si>
  <si>
    <t>951 0203 9995118 000 000</t>
  </si>
  <si>
    <t>Субвенция на осуществеление первичного воинского учета на территориях, где отсутствуют военные комиссариаты в рамках непрограммных расходов муниципального органа сельского поселения</t>
  </si>
  <si>
    <t>951 0203 9995118 121 000</t>
  </si>
  <si>
    <t>951 0203 9995118 121 200</t>
  </si>
  <si>
    <t>951 0203 9995118 121 210</t>
  </si>
  <si>
    <t>951 0203 9995118 121 211</t>
  </si>
  <si>
    <t>951 0203 9995118 121 213</t>
  </si>
  <si>
    <t>951 0104 2238500 000 000</t>
  </si>
  <si>
    <t>951 0104 2238503 000 000</t>
  </si>
  <si>
    <t>951 0104 2238503 540 000</t>
  </si>
  <si>
    <t>951 0104 2238503 540 200</t>
  </si>
  <si>
    <t>951 0104 2238503 540 250</t>
  </si>
  <si>
    <t>951 0104 2238503 540 251</t>
  </si>
  <si>
    <t xml:space="preserve">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</si>
  <si>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951 0104 2238504 000 000</t>
  </si>
  <si>
    <t>951 0104 2238504 540 000</t>
  </si>
  <si>
    <t>951 0104 2238504 540 200</t>
  </si>
  <si>
    <t>951 0104 2238504 540 250</t>
  </si>
  <si>
    <t>951 0104 2238504 540 251</t>
  </si>
  <si>
    <t xml:space="preserve">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</si>
  <si>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951 0104 2238505 000 000</t>
  </si>
  <si>
    <t>951 0104 2238505 540 000</t>
  </si>
  <si>
    <t>951 0104 2238505 540 200</t>
  </si>
  <si>
    <t>951 0104 2238505 540 250</t>
  </si>
  <si>
    <t>951 0104 2238505 540 251</t>
  </si>
  <si>
    <t xml:space="preserve">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</si>
  <si>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Результат исполнения бюджета (дефицит "-", профицит "+")</t>
  </si>
  <si>
    <t>Прочая закупка товаров, работ и услуг для обеспечения государственных (муниципальных) нужд</t>
  </si>
  <si>
    <t>951 0309 0920000 000 000</t>
  </si>
  <si>
    <t>951 0309 0922100 000 000</t>
  </si>
  <si>
    <t>951 0309 0922153 000 000</t>
  </si>
  <si>
    <t>951 0309 0930000 000 000</t>
  </si>
  <si>
    <t>951 0309 0932100 000 000</t>
  </si>
  <si>
    <t>951 0309 0932154 000 000</t>
  </si>
  <si>
    <t>951 0309 0940000 000 000</t>
  </si>
  <si>
    <t>951 0309 0942100 000 000</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</si>
  <si>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</si>
  <si>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</si>
  <si>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</si>
  <si>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</si>
  <si>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</si>
  <si>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</si>
  <si>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</si>
  <si>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</si>
  <si>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</si>
  <si>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</si>
  <si>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</si>
  <si>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</si>
  <si>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</si>
  <si>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</si>
  <si>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</si>
  <si>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</si>
  <si>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</si>
  <si>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</si>
  <si>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</si>
  <si>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</si>
  <si>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951 0309 1022163 000 000</t>
  </si>
  <si>
    <t>951 0309 1022163 244 000</t>
  </si>
  <si>
    <t>951 0309 1028500 000 000</t>
  </si>
  <si>
    <t>951 0309 1028502 000 000</t>
  </si>
  <si>
    <t>951 0309 1028502 540 000</t>
  </si>
  <si>
    <t>951 0309 1028502 540 200</t>
  </si>
  <si>
    <t>951 0309 1028502 540 250</t>
  </si>
  <si>
    <t>951 0309 1028502 540 251</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</si>
  <si>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</si>
  <si>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</si>
  <si>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</si>
  <si>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</si>
  <si>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</si>
  <si>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</si>
  <si>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</si>
  <si>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</si>
  <si>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</si>
  <si>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</si>
  <si>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</si>
  <si>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</si>
  <si>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</si>
  <si>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</si>
  <si>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</si>
  <si>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</si>
  <si>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</si>
  <si>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</si>
  <si>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</si>
  <si>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</si>
  <si>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 xml:space="preserve">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«Сельские дома культуры» муниципальной программы «Развитие культуры» </t>
  </si>
  <si>
    <t>Мероприятия по обеспечению содержания имущества в рамках подпрограммы "Сельские дома культуры" муниципальной программы "Развитие культуры"</t>
  </si>
  <si>
    <t>951 0801 1110059 111 212</t>
  </si>
  <si>
    <t>168288.6</t>
  </si>
  <si>
    <t>Глава сельского поселения     __________________          Г.В.Щеткова</t>
  </si>
  <si>
    <t>Начальник сектора экономики__________________  Л.В.Воронько</t>
  </si>
  <si>
    <t>Главный бухгалтер ________________             Т.Ю.Виноградова</t>
  </si>
  <si>
    <t>951 0104 2230019 244 225</t>
  </si>
  <si>
    <t>951 0104 2230019 244 226</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</si>
  <si>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</si>
  <si>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</si>
  <si>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</si>
  <si>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</si>
  <si>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</si>
  <si>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</si>
  <si>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</si>
  <si>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</si>
  <si>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</si>
  <si>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</si>
  <si>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</si>
  <si>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</si>
  <si>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</si>
  <si>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</si>
  <si>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</si>
  <si>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</si>
  <si>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</si>
  <si>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</si>
  <si>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</si>
  <si>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</si>
  <si>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</si>
  <si>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</si>
  <si>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</si>
  <si>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</si>
  <si>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</si>
  <si>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</si>
  <si>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</si>
  <si>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</si>
  <si>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</si>
  <si>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</si>
  <si>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</si>
  <si>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</si>
  <si>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</si>
  <si>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</si>
  <si>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</si>
  <si>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</si>
  <si>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</si>
  <si>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</si>
  <si>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</si>
  <si>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</si>
  <si>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</si>
  <si>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</si>
  <si>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</si>
  <si>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</si>
  <si>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</si>
  <si>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</si>
  <si>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</si>
  <si>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</si>
  <si>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</si>
  <si>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</si>
  <si>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</si>
  <si>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</si>
  <si>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</si>
  <si>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</si>
  <si>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</si>
  <si>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</si>
  <si>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и финансов                            (подпись)                  (расшифровка подписи)</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</si>
  <si>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</si>
  <si>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</si>
  <si>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</si>
  <si>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</si>
  <si>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</si>
  <si>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</si>
  <si>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</si>
  <si>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</si>
  <si>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</si>
  <si>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</si>
  <si>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</si>
  <si>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 xml:space="preserve">Наименование публично-правового образования   </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</si>
  <si>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</si>
  <si>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</si>
  <si>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</si>
  <si>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</si>
  <si>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</si>
  <si>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</si>
  <si>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</si>
  <si>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</si>
  <si>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</si>
  <si>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</si>
  <si>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</si>
  <si>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</si>
  <si>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</si>
  <si>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</si>
  <si>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</si>
  <si>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</si>
  <si>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</si>
  <si>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</si>
  <si>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</si>
  <si>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</si>
  <si>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</si>
  <si>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</si>
  <si>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</si>
  <si>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</si>
  <si>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</si>
  <si>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</si>
  <si>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</si>
  <si>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</si>
  <si>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</si>
  <si>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</si>
  <si>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</si>
  <si>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</si>
  <si>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</si>
  <si>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</si>
  <si>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</si>
  <si>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</si>
  <si>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</si>
  <si>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</si>
  <si>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</si>
  <si>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</si>
  <si>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</si>
  <si>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</si>
  <si>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</si>
  <si>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</si>
  <si>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</si>
  <si>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</si>
  <si>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</si>
  <si>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</si>
  <si>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</si>
  <si>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</si>
  <si>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</si>
  <si>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</si>
  <si>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</si>
  <si>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</si>
  <si>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</si>
  <si>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</si>
  <si>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</si>
  <si>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</si>
  <si>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</si>
  <si>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</si>
  <si>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</si>
  <si>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</si>
  <si>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</si>
  <si>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</si>
  <si>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</si>
  <si>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</si>
  <si>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</si>
  <si>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</si>
  <si>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</si>
  <si>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</si>
  <si>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</si>
  <si>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</si>
  <si>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</si>
  <si>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</si>
  <si>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</si>
  <si>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</si>
  <si>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</si>
  <si>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</si>
  <si>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</si>
  <si>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</si>
  <si>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</si>
  <si>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</si>
  <si>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</si>
  <si>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</si>
  <si>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</si>
  <si>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</si>
  <si>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</si>
  <si>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</si>
  <si>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</si>
  <si>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</si>
  <si>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</si>
  <si>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</si>
  <si>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</si>
  <si>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</si>
  <si>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Подпрограмма  "Развитие муниципальной службы Большекирсановского сельского поселения" муниципальной программы "Развитие муниципальной службы"</t>
  </si>
  <si>
    <t>951 0113 2220019 244 225</t>
  </si>
  <si>
    <t>951 0113 2222102 244 300</t>
  </si>
  <si>
    <t>951 0113 2222102 244 340</t>
  </si>
  <si>
    <t xml:space="preserve">Подпрограмма "Укрепление общественного порядка и противодействие преступности в 
Большекирсановском сельском поселении" 
муниципальной программы "Обеспечение 
общественного порядка и противодействие 
преступности»
</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</si>
  <si>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подпрограммы"Укрепление общественного порядка и противодействие преступности в 
Большекирсановском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</si>
  <si>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терроризму и экстремизму в Большекирсановском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</si>
  <si>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Большекирсановском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</si>
  <si>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Большекирсановском сельском поселении" муниципальной программы "Обеспечение общественного порядка и противодействие преступности"</t>
  </si>
  <si>
    <t>951 0309 1012160 244 000</t>
  </si>
  <si>
    <t>951 0309 1012160 244 300</t>
  </si>
  <si>
    <t>951 0309 1012160 244 340</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</si>
  <si>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</si>
  <si>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обучению на курсах гражданской обороны и чрезвычайным ситуациям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</si>
  <si>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</si>
  <si>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951 0309 1022162 244 340</t>
  </si>
  <si>
    <t>951 0309 1022162 244 300</t>
  </si>
  <si>
    <t>Мероприятия по модернизации и поддержанию в готовности системы оповещения населения Большекирсановского сельского поселения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</si>
  <si>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951 0309 1022163 244 340</t>
  </si>
  <si>
    <t>951 0309 1022163 244 300</t>
  </si>
  <si>
    <t>Мероприятия по финансовому обеспечению аварийно-спасательных служб и аварийно-спасательных формирований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</si>
  <si>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951 0309 1032164 244 225</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</si>
</sst>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29">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 borderId="1" applyNumberFormat="0" applyAlignment="0" applyProtection="0"/>
    <xf numFmtId="0" fontId="15" fillId="15" borderId="2" applyNumberFormat="0" applyAlignment="0" applyProtection="0"/>
    <xf numFmtId="0" fontId="16"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16" borderId="7" applyNumberFormat="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7" fillId="6" borderId="0" applyNumberFormat="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49" fontId="0" fillId="0" borderId="17"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11" fillId="0" borderId="17" xfId="0" applyFont="1" applyBorder="1" applyAlignment="1">
      <alignment horizontal="justify" vertical="center" wrapText="1"/>
    </xf>
    <xf numFmtId="0" fontId="11" fillId="0" borderId="17" xfId="0" applyFont="1" applyFill="1" applyBorder="1" applyAlignment="1">
      <alignment vertical="center" wrapText="1"/>
    </xf>
    <xf numFmtId="0" fontId="11" fillId="0" borderId="20" xfId="0" applyFont="1" applyBorder="1" applyAlignment="1">
      <alignment wrapText="1"/>
    </xf>
    <xf numFmtId="0" fontId="11" fillId="0" borderId="0" xfId="0" applyFont="1" applyAlignment="1">
      <alignment wrapText="1"/>
    </xf>
    <xf numFmtId="0" fontId="0" fillId="0" borderId="17" xfId="0" applyFont="1" applyBorder="1" applyAlignment="1">
      <alignment wrapText="1"/>
    </xf>
    <xf numFmtId="0" fontId="0" fillId="0" borderId="17" xfId="0" applyBorder="1" applyAlignment="1">
      <alignment horizontal="center" vertical="center"/>
    </xf>
    <xf numFmtId="2" fontId="0" fillId="0" borderId="17" xfId="58" applyNumberFormat="1" applyFont="1" applyBorder="1" applyAlignment="1">
      <alignment/>
    </xf>
    <xf numFmtId="49" fontId="0" fillId="0" borderId="17" xfId="58" applyNumberFormat="1" applyFont="1" applyBorder="1" applyAlignment="1">
      <alignment horizontal="right"/>
    </xf>
    <xf numFmtId="2" fontId="0" fillId="0" borderId="17" xfId="0" applyNumberFormat="1" applyFont="1" applyFill="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1"/>
  <sheetViews>
    <sheetView tabSelected="1" zoomScalePageLayoutView="0" workbookViewId="0" topLeftCell="A1">
      <selection activeCell="A1" sqref="A1:E1"/>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9" t="s">
        <v>100</v>
      </c>
      <c r="B1" s="80"/>
      <c r="C1" s="80"/>
      <c r="D1" s="80"/>
      <c r="E1" s="80"/>
      <c r="F1"/>
    </row>
    <row r="2" spans="1:6" s="2" customFormat="1" ht="13.5" thickBot="1">
      <c r="A2" s="32"/>
      <c r="B2" s="1"/>
      <c r="C2" s="1"/>
      <c r="D2" s="1"/>
      <c r="E2" s="3"/>
      <c r="F2" s="4" t="s">
        <v>101</v>
      </c>
    </row>
    <row r="3" spans="1:6" s="2" customFormat="1" ht="12.75">
      <c r="A3" s="81" t="s">
        <v>358</v>
      </c>
      <c r="B3" s="82"/>
      <c r="C3" s="82"/>
      <c r="D3" s="82"/>
      <c r="E3" s="83"/>
      <c r="F3" s="5" t="s">
        <v>102</v>
      </c>
    </row>
    <row r="4" spans="1:6" s="2" customFormat="1" ht="12.75">
      <c r="A4" s="33"/>
      <c r="B4" s="6"/>
      <c r="C4" s="6"/>
      <c r="D4" s="6"/>
      <c r="E4" s="7" t="s">
        <v>103</v>
      </c>
      <c r="F4" s="8" t="s">
        <v>359</v>
      </c>
    </row>
    <row r="5" spans="1:6" s="2" customFormat="1" ht="12.75">
      <c r="A5" s="34" t="s">
        <v>118</v>
      </c>
      <c r="B5" s="9"/>
      <c r="C5" s="9"/>
      <c r="D5" s="10"/>
      <c r="E5" s="7" t="s">
        <v>104</v>
      </c>
      <c r="F5" s="11" t="s">
        <v>394</v>
      </c>
    </row>
    <row r="6" spans="1:6" s="2" customFormat="1" ht="12.75">
      <c r="A6" s="35" t="s">
        <v>393</v>
      </c>
      <c r="B6" s="9"/>
      <c r="C6" s="9"/>
      <c r="D6" s="10" t="s">
        <v>397</v>
      </c>
      <c r="E6" s="7" t="s">
        <v>119</v>
      </c>
      <c r="F6" s="13" t="s">
        <v>134</v>
      </c>
    </row>
    <row r="7" spans="1:6" s="2" customFormat="1" ht="12.75">
      <c r="A7" s="35" t="s">
        <v>587</v>
      </c>
      <c r="B7" s="9"/>
      <c r="C7" s="9"/>
      <c r="D7" s="10"/>
      <c r="E7" s="12" t="s">
        <v>105</v>
      </c>
      <c r="F7" s="13" t="s">
        <v>395</v>
      </c>
    </row>
    <row r="8" spans="1:6" s="2" customFormat="1" ht="13.5" thickBot="1">
      <c r="A8" s="36" t="s">
        <v>113</v>
      </c>
      <c r="B8" s="9"/>
      <c r="C8" s="9"/>
      <c r="D8" s="10"/>
      <c r="E8" s="7" t="s">
        <v>106</v>
      </c>
      <c r="F8" s="14" t="s">
        <v>107</v>
      </c>
    </row>
    <row r="9" spans="1:6" s="2" customFormat="1" ht="12.75">
      <c r="A9" s="35" t="s">
        <v>108</v>
      </c>
      <c r="B9" s="9"/>
      <c r="C9" s="9"/>
      <c r="D9" s="10"/>
      <c r="E9"/>
      <c r="F9" s="15"/>
    </row>
    <row r="10" spans="1:6" s="2" customFormat="1" ht="15">
      <c r="A10" s="33"/>
      <c r="B10" s="16"/>
      <c r="C10" s="16" t="s">
        <v>109</v>
      </c>
      <c r="D10" s="10"/>
      <c r="E10" s="10"/>
      <c r="F10" s="17"/>
    </row>
    <row r="11" spans="1:6" s="21" customFormat="1" ht="12.75">
      <c r="A11" s="42"/>
      <c r="B11" s="41"/>
      <c r="C11" s="41"/>
      <c r="D11" s="41"/>
      <c r="E11" s="41"/>
      <c r="F11" s="41"/>
    </row>
    <row r="12" spans="1:6" s="22" customFormat="1" ht="51" customHeight="1">
      <c r="A12" s="45" t="s">
        <v>110</v>
      </c>
      <c r="B12" s="20" t="s">
        <v>97</v>
      </c>
      <c r="C12" s="20" t="s">
        <v>120</v>
      </c>
      <c r="D12" s="46" t="s">
        <v>111</v>
      </c>
      <c r="E12" s="46" t="s">
        <v>99</v>
      </c>
      <c r="F12" s="46" t="s">
        <v>112</v>
      </c>
    </row>
    <row r="13" spans="1:6" ht="12.75">
      <c r="A13" s="43">
        <v>1</v>
      </c>
      <c r="B13" s="44">
        <v>2</v>
      </c>
      <c r="C13" s="44">
        <v>3</v>
      </c>
      <c r="D13" s="44">
        <v>4</v>
      </c>
      <c r="E13" s="44">
        <v>5</v>
      </c>
      <c r="F13" s="44">
        <v>6</v>
      </c>
    </row>
    <row r="14" spans="1:6" ht="12.75">
      <c r="A14" s="47" t="s">
        <v>123</v>
      </c>
      <c r="B14" s="47" t="s">
        <v>124</v>
      </c>
      <c r="C14" s="47"/>
      <c r="D14" s="48">
        <f>SUM(D15+D105)</f>
        <v>11220300</v>
      </c>
      <c r="E14" s="48">
        <f>SUM(E15+E105)</f>
        <v>751544.45</v>
      </c>
      <c r="F14" s="48">
        <f>D14-E14</f>
        <v>10468755.55</v>
      </c>
    </row>
    <row r="15" spans="1:6" ht="12.75">
      <c r="A15" s="47" t="s">
        <v>125</v>
      </c>
      <c r="B15" s="47" t="s">
        <v>124</v>
      </c>
      <c r="C15" s="47" t="s">
        <v>126</v>
      </c>
      <c r="D15" s="48">
        <f>SUM(D16+D25+D31+D51+D69+D74+D80+D90+D94+D102+D100)</f>
        <v>6970900</v>
      </c>
      <c r="E15" s="48">
        <f>SUM(E16+E25+E31+E51+E69+E74+E80+E90+E94+E102+E100)</f>
        <v>194844.44999999998</v>
      </c>
      <c r="F15" s="48">
        <f>SUM(D15-E15)</f>
        <v>6776055.55</v>
      </c>
    </row>
    <row r="16" spans="1:6" ht="12.75">
      <c r="A16" s="47" t="s">
        <v>127</v>
      </c>
      <c r="B16" s="47" t="s">
        <v>124</v>
      </c>
      <c r="C16" s="47" t="s">
        <v>128</v>
      </c>
      <c r="D16" s="48">
        <f>SUM(D17)</f>
        <v>661600</v>
      </c>
      <c r="E16" s="48">
        <f>SUM(E17)</f>
        <v>28328.5</v>
      </c>
      <c r="F16" s="48">
        <f aca="true" t="shared" si="0" ref="F16:F68">SUM(D16-E16)</f>
        <v>633271.5</v>
      </c>
    </row>
    <row r="17" spans="1:6" ht="12.75">
      <c r="A17" s="47" t="s">
        <v>129</v>
      </c>
      <c r="B17" s="47" t="s">
        <v>124</v>
      </c>
      <c r="C17" s="47" t="s">
        <v>130</v>
      </c>
      <c r="D17" s="48">
        <f>SUM(D18)</f>
        <v>661600</v>
      </c>
      <c r="E17" s="48">
        <f>SUM(E18+E22)</f>
        <v>28328.5</v>
      </c>
      <c r="F17" s="48">
        <f t="shared" si="0"/>
        <v>633271.5</v>
      </c>
    </row>
    <row r="18" spans="1:6" ht="63.75">
      <c r="A18" s="47" t="s">
        <v>142</v>
      </c>
      <c r="B18" s="47" t="s">
        <v>124</v>
      </c>
      <c r="C18" s="47" t="s">
        <v>131</v>
      </c>
      <c r="D18" s="48">
        <f>SUM(D19)</f>
        <v>661600</v>
      </c>
      <c r="E18" s="48">
        <f>SUM(E19:E21)</f>
        <v>28328.5</v>
      </c>
      <c r="F18" s="48">
        <f t="shared" si="0"/>
        <v>633271.5</v>
      </c>
    </row>
    <row r="19" spans="1:6" ht="63.75">
      <c r="A19" s="47" t="s">
        <v>142</v>
      </c>
      <c r="B19" s="47" t="s">
        <v>124</v>
      </c>
      <c r="C19" s="47" t="s">
        <v>132</v>
      </c>
      <c r="D19" s="58">
        <v>661600</v>
      </c>
      <c r="E19" s="48">
        <v>28328.5</v>
      </c>
      <c r="F19" s="48">
        <f t="shared" si="0"/>
        <v>633271.5</v>
      </c>
    </row>
    <row r="20" spans="1:6" ht="63.75">
      <c r="A20" s="47" t="s">
        <v>142</v>
      </c>
      <c r="B20" s="47" t="s">
        <v>124</v>
      </c>
      <c r="C20" s="47" t="s">
        <v>140</v>
      </c>
      <c r="D20" s="48">
        <v>0</v>
      </c>
      <c r="E20" s="48">
        <v>0</v>
      </c>
      <c r="F20" s="48">
        <f t="shared" si="0"/>
        <v>0</v>
      </c>
    </row>
    <row r="21" spans="1:6" ht="63.75">
      <c r="A21" s="47" t="s">
        <v>142</v>
      </c>
      <c r="B21" s="47" t="s">
        <v>124</v>
      </c>
      <c r="C21" s="47" t="s">
        <v>141</v>
      </c>
      <c r="D21" s="48">
        <v>0</v>
      </c>
      <c r="E21" s="48">
        <v>0</v>
      </c>
      <c r="F21" s="48">
        <f t="shared" si="0"/>
        <v>0</v>
      </c>
    </row>
    <row r="22" spans="1:6" ht="40.5" customHeight="1">
      <c r="A22" s="47" t="s">
        <v>164</v>
      </c>
      <c r="B22" s="47" t="s">
        <v>124</v>
      </c>
      <c r="C22" s="47" t="s">
        <v>163</v>
      </c>
      <c r="D22" s="58">
        <v>0</v>
      </c>
      <c r="E22" s="48">
        <f>SUM(E23+E24)</f>
        <v>0</v>
      </c>
      <c r="F22" s="48">
        <f>SUM(D22-E22)</f>
        <v>0</v>
      </c>
    </row>
    <row r="23" spans="1:6" ht="40.5" customHeight="1">
      <c r="A23" s="47" t="s">
        <v>164</v>
      </c>
      <c r="B23" s="47" t="s">
        <v>124</v>
      </c>
      <c r="C23" s="47" t="s">
        <v>162</v>
      </c>
      <c r="D23" s="58">
        <v>0</v>
      </c>
      <c r="E23" s="48">
        <v>0</v>
      </c>
      <c r="F23" s="48">
        <f>SUM(D23-E23)</f>
        <v>0</v>
      </c>
    </row>
    <row r="24" spans="1:6" ht="40.5" customHeight="1">
      <c r="A24" s="47" t="s">
        <v>164</v>
      </c>
      <c r="B24" s="47" t="s">
        <v>124</v>
      </c>
      <c r="C24" s="47" t="s">
        <v>203</v>
      </c>
      <c r="D24" s="58">
        <v>0</v>
      </c>
      <c r="E24" s="48">
        <v>0</v>
      </c>
      <c r="F24" s="48">
        <f>SUM(D24-E24)</f>
        <v>0</v>
      </c>
    </row>
    <row r="25" spans="1:6" ht="40.5" customHeight="1">
      <c r="A25" s="47" t="s">
        <v>225</v>
      </c>
      <c r="B25" s="47" t="s">
        <v>124</v>
      </c>
      <c r="C25" s="47" t="s">
        <v>219</v>
      </c>
      <c r="D25" s="58">
        <f>SUM(D26)</f>
        <v>2164200</v>
      </c>
      <c r="E25" s="48">
        <f>SUM(E26)</f>
        <v>148627.27</v>
      </c>
      <c r="F25" s="48">
        <f t="shared" si="0"/>
        <v>2015572.73</v>
      </c>
    </row>
    <row r="26" spans="1:6" ht="40.5" customHeight="1">
      <c r="A26" s="47" t="s">
        <v>226</v>
      </c>
      <c r="B26" s="47" t="s">
        <v>124</v>
      </c>
      <c r="C26" s="47" t="s">
        <v>220</v>
      </c>
      <c r="D26" s="58">
        <f>SUM(D27:D30)</f>
        <v>2164200</v>
      </c>
      <c r="E26" s="58">
        <f>SUM(E27:E30)</f>
        <v>148627.27</v>
      </c>
      <c r="F26" s="48">
        <f t="shared" si="0"/>
        <v>2015572.73</v>
      </c>
    </row>
    <row r="27" spans="1:6" ht="68.25" customHeight="1">
      <c r="A27" s="47" t="s">
        <v>227</v>
      </c>
      <c r="B27" s="47" t="s">
        <v>124</v>
      </c>
      <c r="C27" s="47" t="s">
        <v>221</v>
      </c>
      <c r="D27" s="58">
        <v>792100</v>
      </c>
      <c r="E27" s="48">
        <v>68861.97</v>
      </c>
      <c r="F27" s="48">
        <f t="shared" si="0"/>
        <v>723238.03</v>
      </c>
    </row>
    <row r="28" spans="1:6" ht="79.5" customHeight="1">
      <c r="A28" s="47" t="s">
        <v>294</v>
      </c>
      <c r="B28" s="47" t="s">
        <v>124</v>
      </c>
      <c r="C28" s="47" t="s">
        <v>222</v>
      </c>
      <c r="D28" s="58">
        <v>16400</v>
      </c>
      <c r="E28" s="48">
        <v>945.35</v>
      </c>
      <c r="F28" s="48">
        <f t="shared" si="0"/>
        <v>15454.65</v>
      </c>
    </row>
    <row r="29" spans="1:6" ht="69.75" customHeight="1">
      <c r="A29" s="47" t="s">
        <v>295</v>
      </c>
      <c r="B29" s="47" t="s">
        <v>124</v>
      </c>
      <c r="C29" s="47" t="s">
        <v>223</v>
      </c>
      <c r="D29" s="58">
        <v>1282400</v>
      </c>
      <c r="E29" s="48">
        <v>78818.73</v>
      </c>
      <c r="F29" s="48">
        <f t="shared" si="0"/>
        <v>1203581.27</v>
      </c>
    </row>
    <row r="30" spans="1:6" ht="69" customHeight="1">
      <c r="A30" s="47" t="s">
        <v>296</v>
      </c>
      <c r="B30" s="47" t="s">
        <v>124</v>
      </c>
      <c r="C30" s="47" t="s">
        <v>224</v>
      </c>
      <c r="D30" s="58">
        <v>73300</v>
      </c>
      <c r="E30" s="48">
        <v>1.22</v>
      </c>
      <c r="F30" s="48">
        <f t="shared" si="0"/>
        <v>73298.78</v>
      </c>
    </row>
    <row r="31" spans="1:6" ht="12.75">
      <c r="A31" s="47" t="s">
        <v>630</v>
      </c>
      <c r="B31" s="47" t="s">
        <v>124</v>
      </c>
      <c r="C31" s="47" t="s">
        <v>631</v>
      </c>
      <c r="D31" s="48">
        <f>SUM(D32+D43)</f>
        <v>1046800</v>
      </c>
      <c r="E31" s="48">
        <f>SUM(E32+E43)</f>
        <v>40.97</v>
      </c>
      <c r="F31" s="48">
        <f t="shared" si="0"/>
        <v>1046759.03</v>
      </c>
    </row>
    <row r="32" spans="1:6" ht="25.5">
      <c r="A32" s="47" t="s">
        <v>632</v>
      </c>
      <c r="B32" s="47" t="s">
        <v>124</v>
      </c>
      <c r="C32" s="47" t="s">
        <v>633</v>
      </c>
      <c r="D32" s="48">
        <f>SUM(D33+D40)</f>
        <v>17100</v>
      </c>
      <c r="E32" s="48">
        <f>SUM(E33+E40)</f>
        <v>40.97</v>
      </c>
      <c r="F32" s="48">
        <f t="shared" si="0"/>
        <v>17059.03</v>
      </c>
    </row>
    <row r="33" spans="1:6" ht="25.5">
      <c r="A33" s="47" t="s">
        <v>670</v>
      </c>
      <c r="B33" s="47" t="s">
        <v>124</v>
      </c>
      <c r="C33" s="47" t="s">
        <v>671</v>
      </c>
      <c r="D33" s="48">
        <f>SUM(D34)</f>
        <v>17100</v>
      </c>
      <c r="E33" s="48">
        <f>SUM(E34+E38)</f>
        <v>40.97</v>
      </c>
      <c r="F33" s="48">
        <f t="shared" si="0"/>
        <v>17059.03</v>
      </c>
    </row>
    <row r="34" spans="1:6" ht="25.5">
      <c r="A34" s="47" t="s">
        <v>670</v>
      </c>
      <c r="B34" s="47" t="s">
        <v>124</v>
      </c>
      <c r="C34" s="47" t="s">
        <v>672</v>
      </c>
      <c r="D34" s="48">
        <f>SUM(D35)</f>
        <v>17100</v>
      </c>
      <c r="E34" s="48">
        <f>SUM(E35+E36+E37)</f>
        <v>40.97</v>
      </c>
      <c r="F34" s="48">
        <f t="shared" si="0"/>
        <v>17059.03</v>
      </c>
    </row>
    <row r="35" spans="1:6" ht="25.5">
      <c r="A35" s="47" t="s">
        <v>670</v>
      </c>
      <c r="B35" s="47" t="s">
        <v>124</v>
      </c>
      <c r="C35" s="47" t="s">
        <v>673</v>
      </c>
      <c r="D35" s="48">
        <v>17100</v>
      </c>
      <c r="E35" s="48">
        <v>0</v>
      </c>
      <c r="F35" s="48">
        <f t="shared" si="0"/>
        <v>17100</v>
      </c>
    </row>
    <row r="36" spans="1:6" ht="25.5">
      <c r="A36" s="47" t="s">
        <v>670</v>
      </c>
      <c r="B36" s="47" t="s">
        <v>124</v>
      </c>
      <c r="C36" s="47" t="s">
        <v>167</v>
      </c>
      <c r="D36" s="58">
        <v>0</v>
      </c>
      <c r="E36" s="48">
        <v>0</v>
      </c>
      <c r="F36" s="48">
        <f>SUM(D36-E36)</f>
        <v>0</v>
      </c>
    </row>
    <row r="37" spans="1:6" ht="25.5">
      <c r="A37" s="47" t="s">
        <v>670</v>
      </c>
      <c r="B37" s="47" t="s">
        <v>124</v>
      </c>
      <c r="C37" s="47" t="s">
        <v>396</v>
      </c>
      <c r="D37" s="58">
        <v>0</v>
      </c>
      <c r="E37" s="48">
        <v>40.97</v>
      </c>
      <c r="F37" s="48">
        <f t="shared" si="0"/>
        <v>-40.97</v>
      </c>
    </row>
    <row r="38" spans="1:6" ht="39" customHeight="1">
      <c r="A38" s="47" t="s">
        <v>218</v>
      </c>
      <c r="B38" s="47" t="s">
        <v>124</v>
      </c>
      <c r="C38" s="47" t="s">
        <v>216</v>
      </c>
      <c r="D38" s="58">
        <v>0</v>
      </c>
      <c r="E38" s="48">
        <f>SUM(E39)</f>
        <v>0</v>
      </c>
      <c r="F38" s="48">
        <f>SUM(D38-E38)</f>
        <v>0</v>
      </c>
    </row>
    <row r="39" spans="1:6" ht="38.25">
      <c r="A39" s="47" t="s">
        <v>218</v>
      </c>
      <c r="B39" s="47" t="s">
        <v>124</v>
      </c>
      <c r="C39" s="47" t="s">
        <v>217</v>
      </c>
      <c r="D39" s="58">
        <v>0</v>
      </c>
      <c r="E39" s="48">
        <v>0</v>
      </c>
      <c r="F39" s="48">
        <f>SUM(D39-E39)</f>
        <v>0</v>
      </c>
    </row>
    <row r="40" spans="1:6" ht="25.5">
      <c r="A40" s="47" t="s">
        <v>207</v>
      </c>
      <c r="B40" s="47" t="s">
        <v>124</v>
      </c>
      <c r="C40" s="47" t="s">
        <v>206</v>
      </c>
      <c r="D40" s="58">
        <f>SUM(D41)</f>
        <v>0</v>
      </c>
      <c r="E40" s="48">
        <f>SUM(E41)</f>
        <v>0</v>
      </c>
      <c r="F40" s="48">
        <f>SUM(D40-E40)</f>
        <v>0</v>
      </c>
    </row>
    <row r="41" spans="1:6" ht="25.5">
      <c r="A41" s="47" t="s">
        <v>207</v>
      </c>
      <c r="B41" s="47" t="s">
        <v>124</v>
      </c>
      <c r="C41" s="47" t="s">
        <v>205</v>
      </c>
      <c r="D41" s="58">
        <v>0</v>
      </c>
      <c r="E41" s="48">
        <v>0</v>
      </c>
      <c r="F41" s="48">
        <f>SUM(D41-E41)</f>
        <v>0</v>
      </c>
    </row>
    <row r="42" spans="1:6" ht="25.5">
      <c r="A42" s="47" t="s">
        <v>207</v>
      </c>
      <c r="B42" s="47" t="s">
        <v>124</v>
      </c>
      <c r="C42" s="47" t="s">
        <v>204</v>
      </c>
      <c r="D42" s="58">
        <v>0</v>
      </c>
      <c r="E42" s="48">
        <v>0</v>
      </c>
      <c r="F42" s="48">
        <f>SUM(D42-E42)</f>
        <v>0</v>
      </c>
    </row>
    <row r="43" spans="1:6" ht="12.75">
      <c r="A43" s="47" t="s">
        <v>593</v>
      </c>
      <c r="B43" s="47" t="s">
        <v>124</v>
      </c>
      <c r="C43" s="47" t="s">
        <v>590</v>
      </c>
      <c r="D43" s="58">
        <f>SUM(D44)</f>
        <v>1029700</v>
      </c>
      <c r="E43" s="48">
        <f>SUM(E44+E48)</f>
        <v>0</v>
      </c>
      <c r="F43" s="48">
        <f t="shared" si="0"/>
        <v>1029700</v>
      </c>
    </row>
    <row r="44" spans="1:6" ht="12.75">
      <c r="A44" s="47" t="s">
        <v>593</v>
      </c>
      <c r="B44" s="47" t="s">
        <v>124</v>
      </c>
      <c r="C44" s="47" t="s">
        <v>591</v>
      </c>
      <c r="D44" s="58">
        <f>SUM(D45)</f>
        <v>1029700</v>
      </c>
      <c r="E44" s="48">
        <f>SUM(E45:E47)</f>
        <v>0</v>
      </c>
      <c r="F44" s="48">
        <f t="shared" si="0"/>
        <v>1029700</v>
      </c>
    </row>
    <row r="45" spans="1:6" ht="12.75">
      <c r="A45" s="47" t="s">
        <v>593</v>
      </c>
      <c r="B45" s="47" t="s">
        <v>124</v>
      </c>
      <c r="C45" s="47" t="s">
        <v>592</v>
      </c>
      <c r="D45" s="58">
        <v>1029700</v>
      </c>
      <c r="E45" s="48">
        <v>0</v>
      </c>
      <c r="F45" s="48">
        <f t="shared" si="0"/>
        <v>1029700</v>
      </c>
    </row>
    <row r="46" spans="1:6" ht="12.75">
      <c r="A46" s="47" t="s">
        <v>593</v>
      </c>
      <c r="B46" s="47" t="s">
        <v>124</v>
      </c>
      <c r="C46" s="47" t="s">
        <v>156</v>
      </c>
      <c r="D46" s="58">
        <v>0</v>
      </c>
      <c r="E46" s="48">
        <v>0</v>
      </c>
      <c r="F46" s="48">
        <f>SUM(D46-E46)</f>
        <v>0</v>
      </c>
    </row>
    <row r="47" spans="1:6" ht="12.75">
      <c r="A47" s="47" t="s">
        <v>593</v>
      </c>
      <c r="B47" s="47" t="s">
        <v>124</v>
      </c>
      <c r="C47" s="47" t="s">
        <v>168</v>
      </c>
      <c r="D47" s="58">
        <v>0</v>
      </c>
      <c r="E47" s="48">
        <v>0</v>
      </c>
      <c r="F47" s="48">
        <f>SUM(D47-E47)</f>
        <v>0</v>
      </c>
    </row>
    <row r="48" spans="1:6" ht="25.5">
      <c r="A48" s="47" t="s">
        <v>157</v>
      </c>
      <c r="B48" s="47" t="s">
        <v>124</v>
      </c>
      <c r="C48" s="47" t="s">
        <v>211</v>
      </c>
      <c r="D48" s="58">
        <v>0</v>
      </c>
      <c r="E48" s="48">
        <f>SUM(E49+E50)</f>
        <v>0</v>
      </c>
      <c r="F48" s="48">
        <f>SUM(D48-E48)</f>
        <v>0</v>
      </c>
    </row>
    <row r="49" spans="1:6" ht="25.5">
      <c r="A49" s="47" t="s">
        <v>157</v>
      </c>
      <c r="B49" s="47" t="s">
        <v>124</v>
      </c>
      <c r="C49" s="47" t="s">
        <v>158</v>
      </c>
      <c r="D49" s="58">
        <v>0</v>
      </c>
      <c r="E49" s="48">
        <v>0</v>
      </c>
      <c r="F49" s="48">
        <f>SUM(D49-E49)</f>
        <v>0</v>
      </c>
    </row>
    <row r="50" spans="1:6" ht="25.5">
      <c r="A50" s="47" t="s">
        <v>157</v>
      </c>
      <c r="B50" s="47" t="s">
        <v>124</v>
      </c>
      <c r="C50" s="47" t="s">
        <v>210</v>
      </c>
      <c r="D50" s="58">
        <v>0</v>
      </c>
      <c r="E50" s="48">
        <v>0</v>
      </c>
      <c r="F50" s="48">
        <f>SUM(D50-E50)</f>
        <v>0</v>
      </c>
    </row>
    <row r="51" spans="1:6" ht="12.75">
      <c r="A51" s="47" t="s">
        <v>674</v>
      </c>
      <c r="B51" s="47" t="s">
        <v>124</v>
      </c>
      <c r="C51" s="47" t="s">
        <v>675</v>
      </c>
      <c r="D51" s="48">
        <f>SUM(D52+D56)</f>
        <v>2163800</v>
      </c>
      <c r="E51" s="48">
        <f>SUM(E52+E56)</f>
        <v>17697.71</v>
      </c>
      <c r="F51" s="48">
        <f t="shared" si="0"/>
        <v>2146102.29</v>
      </c>
    </row>
    <row r="52" spans="1:6" ht="12.75">
      <c r="A52" s="47" t="s">
        <v>594</v>
      </c>
      <c r="B52" s="47" t="s">
        <v>124</v>
      </c>
      <c r="C52" s="47" t="s">
        <v>596</v>
      </c>
      <c r="D52" s="48">
        <f>SUM(D53)</f>
        <v>40100</v>
      </c>
      <c r="E52" s="48">
        <f>SUM(E53)</f>
        <v>393.71</v>
      </c>
      <c r="F52" s="48">
        <f t="shared" si="0"/>
        <v>39706.29</v>
      </c>
    </row>
    <row r="53" spans="1:6" ht="38.25">
      <c r="A53" s="47" t="s">
        <v>595</v>
      </c>
      <c r="B53" s="47" t="s">
        <v>124</v>
      </c>
      <c r="C53" s="47" t="s">
        <v>597</v>
      </c>
      <c r="D53" s="48">
        <f>SUM(D54)</f>
        <v>40100</v>
      </c>
      <c r="E53" s="48">
        <f>SUM(E54+E55)</f>
        <v>393.71</v>
      </c>
      <c r="F53" s="48">
        <f t="shared" si="0"/>
        <v>39706.29</v>
      </c>
    </row>
    <row r="54" spans="1:6" ht="38.25">
      <c r="A54" s="47" t="s">
        <v>595</v>
      </c>
      <c r="B54" s="47" t="s">
        <v>124</v>
      </c>
      <c r="C54" s="47" t="s">
        <v>598</v>
      </c>
      <c r="D54" s="58">
        <v>40100</v>
      </c>
      <c r="E54" s="48">
        <v>383.2</v>
      </c>
      <c r="F54" s="48">
        <f t="shared" si="0"/>
        <v>39716.8</v>
      </c>
    </row>
    <row r="55" spans="1:6" ht="38.25">
      <c r="A55" s="47" t="s">
        <v>595</v>
      </c>
      <c r="B55" s="47" t="s">
        <v>124</v>
      </c>
      <c r="C55" s="47" t="s">
        <v>599</v>
      </c>
      <c r="D55" s="58">
        <v>0</v>
      </c>
      <c r="E55" s="48">
        <v>10.51</v>
      </c>
      <c r="F55" s="48">
        <f t="shared" si="0"/>
        <v>-10.51</v>
      </c>
    </row>
    <row r="56" spans="1:6" ht="12.75">
      <c r="A56" s="47" t="s">
        <v>558</v>
      </c>
      <c r="B56" s="47" t="s">
        <v>124</v>
      </c>
      <c r="C56" s="47" t="s">
        <v>561</v>
      </c>
      <c r="D56" s="48">
        <f>SUM(D57+D63)</f>
        <v>2123700</v>
      </c>
      <c r="E56" s="48">
        <f>SUM(E57+E63)</f>
        <v>17304</v>
      </c>
      <c r="F56" s="48">
        <f t="shared" si="0"/>
        <v>2106396</v>
      </c>
    </row>
    <row r="57" spans="1:6" ht="38.25">
      <c r="A57" s="47" t="s">
        <v>559</v>
      </c>
      <c r="B57" s="47" t="s">
        <v>124</v>
      </c>
      <c r="C57" s="47" t="s">
        <v>562</v>
      </c>
      <c r="D57" s="48">
        <f>SUM(D58)</f>
        <v>1973700</v>
      </c>
      <c r="E57" s="48">
        <f>SUM(E58)</f>
        <v>13641</v>
      </c>
      <c r="F57" s="48">
        <f t="shared" si="0"/>
        <v>1960059</v>
      </c>
    </row>
    <row r="58" spans="1:6" ht="63.75">
      <c r="A58" s="47" t="s">
        <v>560</v>
      </c>
      <c r="B58" s="47" t="s">
        <v>124</v>
      </c>
      <c r="C58" s="47" t="s">
        <v>563</v>
      </c>
      <c r="D58" s="48">
        <f>SUM(D59)</f>
        <v>1973700</v>
      </c>
      <c r="E58" s="48">
        <f>SUM(E59:E62)</f>
        <v>13641</v>
      </c>
      <c r="F58" s="48">
        <f t="shared" si="0"/>
        <v>1960059</v>
      </c>
    </row>
    <row r="59" spans="1:6" ht="63.75">
      <c r="A59" s="47" t="s">
        <v>560</v>
      </c>
      <c r="B59" s="47" t="s">
        <v>124</v>
      </c>
      <c r="C59" s="47" t="s">
        <v>564</v>
      </c>
      <c r="D59" s="48">
        <v>1973700</v>
      </c>
      <c r="E59" s="48">
        <v>13150.84</v>
      </c>
      <c r="F59" s="48">
        <f t="shared" si="0"/>
        <v>1960549.16</v>
      </c>
    </row>
    <row r="60" spans="1:6" ht="63.75">
      <c r="A60" s="47" t="s">
        <v>560</v>
      </c>
      <c r="B60" s="47" t="s">
        <v>124</v>
      </c>
      <c r="C60" s="47" t="s">
        <v>565</v>
      </c>
      <c r="D60" s="48">
        <v>0</v>
      </c>
      <c r="E60" s="48">
        <v>490.16</v>
      </c>
      <c r="F60" s="48">
        <f t="shared" si="0"/>
        <v>-490.16</v>
      </c>
    </row>
    <row r="61" spans="1:6" ht="63.75">
      <c r="A61" s="47" t="s">
        <v>560</v>
      </c>
      <c r="B61" s="47" t="s">
        <v>124</v>
      </c>
      <c r="C61" s="47" t="s">
        <v>135</v>
      </c>
      <c r="D61" s="48">
        <v>0</v>
      </c>
      <c r="E61" s="48">
        <v>0</v>
      </c>
      <c r="F61" s="48">
        <f>SUM(D61-E61)</f>
        <v>0</v>
      </c>
    </row>
    <row r="62" spans="1:6" ht="63.75">
      <c r="A62" s="47" t="s">
        <v>560</v>
      </c>
      <c r="B62" s="47" t="s">
        <v>124</v>
      </c>
      <c r="C62" s="47" t="s">
        <v>566</v>
      </c>
      <c r="D62" s="48">
        <v>0</v>
      </c>
      <c r="E62" s="48">
        <v>0</v>
      </c>
      <c r="F62" s="48">
        <f t="shared" si="0"/>
        <v>0</v>
      </c>
    </row>
    <row r="63" spans="1:6" ht="38.25">
      <c r="A63" s="47" t="s">
        <v>567</v>
      </c>
      <c r="B63" s="47" t="s">
        <v>124</v>
      </c>
      <c r="C63" s="47" t="s">
        <v>569</v>
      </c>
      <c r="D63" s="48">
        <f>SUM(D64)</f>
        <v>150000</v>
      </c>
      <c r="E63" s="48">
        <f>SUM(E64)</f>
        <v>3663</v>
      </c>
      <c r="F63" s="48">
        <f t="shared" si="0"/>
        <v>146337</v>
      </c>
    </row>
    <row r="64" spans="1:6" ht="63.75">
      <c r="A64" s="47" t="s">
        <v>568</v>
      </c>
      <c r="B64" s="47" t="s">
        <v>124</v>
      </c>
      <c r="C64" s="47" t="s">
        <v>570</v>
      </c>
      <c r="D64" s="48">
        <f>SUM(D65)</f>
        <v>150000</v>
      </c>
      <c r="E64" s="48">
        <f>SUM(E65:E68)</f>
        <v>3663</v>
      </c>
      <c r="F64" s="48">
        <f t="shared" si="0"/>
        <v>146337</v>
      </c>
    </row>
    <row r="65" spans="1:6" ht="63.75">
      <c r="A65" s="47" t="s">
        <v>568</v>
      </c>
      <c r="B65" s="47" t="s">
        <v>124</v>
      </c>
      <c r="C65" s="47" t="s">
        <v>571</v>
      </c>
      <c r="D65" s="48">
        <v>150000</v>
      </c>
      <c r="E65" s="48">
        <v>3663</v>
      </c>
      <c r="F65" s="48">
        <f t="shared" si="0"/>
        <v>146337</v>
      </c>
    </row>
    <row r="66" spans="1:6" ht="63.75">
      <c r="A66" s="47" t="s">
        <v>568</v>
      </c>
      <c r="B66" s="47" t="s">
        <v>124</v>
      </c>
      <c r="C66" s="47" t="s">
        <v>572</v>
      </c>
      <c r="D66" s="58">
        <v>0</v>
      </c>
      <c r="E66" s="48">
        <v>0</v>
      </c>
      <c r="F66" s="48">
        <f t="shared" si="0"/>
        <v>0</v>
      </c>
    </row>
    <row r="67" spans="1:6" ht="63.75">
      <c r="A67" s="47" t="s">
        <v>568</v>
      </c>
      <c r="B67" s="47" t="s">
        <v>124</v>
      </c>
      <c r="C67" s="47" t="s">
        <v>573</v>
      </c>
      <c r="D67" s="58">
        <v>0</v>
      </c>
      <c r="E67" s="48">
        <v>0</v>
      </c>
      <c r="F67" s="48">
        <f t="shared" si="0"/>
        <v>0</v>
      </c>
    </row>
    <row r="68" spans="1:6" ht="63.75">
      <c r="A68" s="47" t="s">
        <v>568</v>
      </c>
      <c r="B68" s="47" t="s">
        <v>124</v>
      </c>
      <c r="C68" s="47" t="s">
        <v>574</v>
      </c>
      <c r="D68" s="58">
        <v>0</v>
      </c>
      <c r="E68" s="48">
        <v>0</v>
      </c>
      <c r="F68" s="48">
        <f t="shared" si="0"/>
        <v>0</v>
      </c>
    </row>
    <row r="69" spans="1:6" ht="12.75">
      <c r="A69" s="47" t="s">
        <v>635</v>
      </c>
      <c r="B69" s="47" t="s">
        <v>124</v>
      </c>
      <c r="C69" s="47" t="s">
        <v>636</v>
      </c>
      <c r="D69" s="48">
        <f aca="true" t="shared" si="1" ref="D69:E71">SUM(D70)</f>
        <v>38700</v>
      </c>
      <c r="E69" s="48">
        <f t="shared" si="1"/>
        <v>150</v>
      </c>
      <c r="F69" s="48">
        <f aca="true" t="shared" si="2" ref="F69:F75">SUM(D69-E69)</f>
        <v>38550</v>
      </c>
    </row>
    <row r="70" spans="1:6" ht="38.25">
      <c r="A70" s="47" t="s">
        <v>603</v>
      </c>
      <c r="B70" s="47" t="s">
        <v>124</v>
      </c>
      <c r="C70" s="47" t="s">
        <v>600</v>
      </c>
      <c r="D70" s="48">
        <f t="shared" si="1"/>
        <v>38700</v>
      </c>
      <c r="E70" s="48">
        <f t="shared" si="1"/>
        <v>150</v>
      </c>
      <c r="F70" s="48">
        <f>SUM(D70-E70)</f>
        <v>38550</v>
      </c>
    </row>
    <row r="71" spans="1:6" ht="63.75">
      <c r="A71" s="47" t="s">
        <v>604</v>
      </c>
      <c r="B71" s="47" t="s">
        <v>124</v>
      </c>
      <c r="C71" s="47" t="s">
        <v>601</v>
      </c>
      <c r="D71" s="48">
        <f t="shared" si="1"/>
        <v>38700</v>
      </c>
      <c r="E71" s="48">
        <f>SUM(E72+E73)</f>
        <v>150</v>
      </c>
      <c r="F71" s="48">
        <f>SUM(D71-E71)</f>
        <v>38550</v>
      </c>
    </row>
    <row r="72" spans="1:6" ht="63.75">
      <c r="A72" s="47" t="s">
        <v>604</v>
      </c>
      <c r="B72" s="47" t="s">
        <v>124</v>
      </c>
      <c r="C72" s="47" t="s">
        <v>602</v>
      </c>
      <c r="D72" s="48">
        <v>38700</v>
      </c>
      <c r="E72" s="48">
        <v>150</v>
      </c>
      <c r="F72" s="48">
        <f>SUM(D72-E72)</f>
        <v>38550</v>
      </c>
    </row>
    <row r="73" spans="1:6" ht="63.75">
      <c r="A73" s="47" t="s">
        <v>604</v>
      </c>
      <c r="B73" s="47" t="s">
        <v>124</v>
      </c>
      <c r="C73" s="47" t="s">
        <v>169</v>
      </c>
      <c r="D73" s="48">
        <v>0</v>
      </c>
      <c r="E73" s="48">
        <v>0</v>
      </c>
      <c r="F73" s="48">
        <f>SUM(D73-E73)</f>
        <v>0</v>
      </c>
    </row>
    <row r="74" spans="1:6" ht="29.25" customHeight="1">
      <c r="A74" s="47" t="s">
        <v>637</v>
      </c>
      <c r="B74" s="47" t="s">
        <v>124</v>
      </c>
      <c r="C74" s="47" t="s">
        <v>638</v>
      </c>
      <c r="D74" s="58">
        <v>0</v>
      </c>
      <c r="E74" s="48">
        <f>SUM(E75)</f>
        <v>0</v>
      </c>
      <c r="F74" s="48">
        <f t="shared" si="2"/>
        <v>0</v>
      </c>
    </row>
    <row r="75" spans="1:6" ht="12.75">
      <c r="A75" s="47" t="s">
        <v>639</v>
      </c>
      <c r="B75" s="47" t="s">
        <v>124</v>
      </c>
      <c r="C75" s="47" t="s">
        <v>640</v>
      </c>
      <c r="D75" s="58">
        <v>0</v>
      </c>
      <c r="E75" s="48">
        <f>SUM(E76)</f>
        <v>0</v>
      </c>
      <c r="F75" s="48">
        <f t="shared" si="2"/>
        <v>0</v>
      </c>
    </row>
    <row r="76" spans="1:6" ht="25.5">
      <c r="A76" s="47" t="s">
        <v>606</v>
      </c>
      <c r="B76" s="47" t="s">
        <v>124</v>
      </c>
      <c r="C76" s="47" t="s">
        <v>151</v>
      </c>
      <c r="D76" s="58">
        <v>0</v>
      </c>
      <c r="E76" s="48">
        <f>SUM(E77)</f>
        <v>0</v>
      </c>
      <c r="F76" s="48">
        <f aca="true" t="shared" si="3" ref="F76:F83">SUM(D76-E76)</f>
        <v>0</v>
      </c>
    </row>
    <row r="77" spans="1:6" ht="38.25">
      <c r="A77" s="47" t="s">
        <v>605</v>
      </c>
      <c r="B77" s="47" t="s">
        <v>124</v>
      </c>
      <c r="C77" s="47" t="s">
        <v>150</v>
      </c>
      <c r="D77" s="58">
        <v>0</v>
      </c>
      <c r="E77" s="48">
        <f>SUM(E78)</f>
        <v>0</v>
      </c>
      <c r="F77" s="48">
        <f t="shared" si="3"/>
        <v>0</v>
      </c>
    </row>
    <row r="78" spans="1:6" ht="38.25">
      <c r="A78" s="47" t="s">
        <v>605</v>
      </c>
      <c r="B78" s="47" t="s">
        <v>124</v>
      </c>
      <c r="C78" s="47" t="s">
        <v>149</v>
      </c>
      <c r="D78" s="58">
        <v>0</v>
      </c>
      <c r="E78" s="48">
        <v>0</v>
      </c>
      <c r="F78" s="48">
        <f t="shared" si="3"/>
        <v>0</v>
      </c>
    </row>
    <row r="79" spans="1:6" ht="38.25">
      <c r="A79" s="47" t="s">
        <v>605</v>
      </c>
      <c r="B79" s="47" t="s">
        <v>124</v>
      </c>
      <c r="C79" s="47" t="s">
        <v>148</v>
      </c>
      <c r="D79" s="58">
        <v>0</v>
      </c>
      <c r="E79" s="48">
        <v>0</v>
      </c>
      <c r="F79" s="48">
        <f t="shared" si="3"/>
        <v>0</v>
      </c>
    </row>
    <row r="80" spans="1:6" ht="38.25">
      <c r="A80" s="47" t="s">
        <v>641</v>
      </c>
      <c r="B80" s="47" t="s">
        <v>124</v>
      </c>
      <c r="C80" s="47" t="s">
        <v>642</v>
      </c>
      <c r="D80" s="48">
        <f>SUM(D81)</f>
        <v>299800</v>
      </c>
      <c r="E80" s="48">
        <f>SUM(E81)</f>
        <v>0</v>
      </c>
      <c r="F80" s="48">
        <f t="shared" si="3"/>
        <v>299800</v>
      </c>
    </row>
    <row r="81" spans="1:6" ht="76.5">
      <c r="A81" s="47" t="s">
        <v>643</v>
      </c>
      <c r="B81" s="47" t="s">
        <v>124</v>
      </c>
      <c r="C81" s="47" t="s">
        <v>644</v>
      </c>
      <c r="D81" s="48">
        <f>SUM(D82+D86+D88+D84)</f>
        <v>299800</v>
      </c>
      <c r="E81" s="48">
        <f>SUM(E82+E88+E84+E86)</f>
        <v>0</v>
      </c>
      <c r="F81" s="48">
        <f t="shared" si="3"/>
        <v>299800</v>
      </c>
    </row>
    <row r="82" spans="1:6" ht="63.75">
      <c r="A82" s="47" t="s">
        <v>645</v>
      </c>
      <c r="B82" s="47" t="s">
        <v>124</v>
      </c>
      <c r="C82" s="47" t="s">
        <v>646</v>
      </c>
      <c r="D82" s="48">
        <f>SUM(D83)</f>
        <v>181400</v>
      </c>
      <c r="E82" s="48">
        <f>SUM(E83)</f>
        <v>0</v>
      </c>
      <c r="F82" s="48">
        <f t="shared" si="3"/>
        <v>181400</v>
      </c>
    </row>
    <row r="83" spans="1:6" ht="76.5">
      <c r="A83" s="47" t="s">
        <v>607</v>
      </c>
      <c r="B83" s="47" t="s">
        <v>124</v>
      </c>
      <c r="C83" s="47" t="s">
        <v>143</v>
      </c>
      <c r="D83" s="48">
        <v>181400</v>
      </c>
      <c r="E83" s="48">
        <v>0</v>
      </c>
      <c r="F83" s="48">
        <f t="shared" si="3"/>
        <v>181400</v>
      </c>
    </row>
    <row r="84" spans="1:6" ht="76.5">
      <c r="A84" s="47" t="s">
        <v>363</v>
      </c>
      <c r="B84" s="47" t="s">
        <v>124</v>
      </c>
      <c r="C84" s="47" t="s">
        <v>365</v>
      </c>
      <c r="D84" s="48">
        <f>SUM(D85)</f>
        <v>0</v>
      </c>
      <c r="E84" s="48">
        <f>SUM(E85)</f>
        <v>0</v>
      </c>
      <c r="F84" s="48"/>
    </row>
    <row r="85" spans="1:6" ht="63.75">
      <c r="A85" s="47" t="s">
        <v>364</v>
      </c>
      <c r="B85" s="47" t="s">
        <v>124</v>
      </c>
      <c r="C85" s="47" t="s">
        <v>366</v>
      </c>
      <c r="D85" s="48">
        <v>0</v>
      </c>
      <c r="E85" s="48">
        <v>0</v>
      </c>
      <c r="F85" s="48"/>
    </row>
    <row r="86" spans="1:6" ht="76.5">
      <c r="A86" s="47" t="s">
        <v>144</v>
      </c>
      <c r="B86" s="47" t="s">
        <v>124</v>
      </c>
      <c r="C86" s="47" t="s">
        <v>362</v>
      </c>
      <c r="D86" s="48">
        <f>SUM(D87)</f>
        <v>19900</v>
      </c>
      <c r="E86" s="48">
        <f>SUM(E87)</f>
        <v>0</v>
      </c>
      <c r="F86" s="48">
        <f aca="true" t="shared" si="4" ref="F86:F93">SUM(D86-E86)</f>
        <v>19900</v>
      </c>
    </row>
    <row r="87" spans="1:6" ht="51">
      <c r="A87" s="47" t="s">
        <v>145</v>
      </c>
      <c r="B87" s="47" t="s">
        <v>124</v>
      </c>
      <c r="C87" s="47" t="s">
        <v>165</v>
      </c>
      <c r="D87" s="48">
        <v>19900</v>
      </c>
      <c r="E87" s="48">
        <v>0</v>
      </c>
      <c r="F87" s="48">
        <f t="shared" si="4"/>
        <v>19900</v>
      </c>
    </row>
    <row r="88" spans="1:6" ht="38.25">
      <c r="A88" s="47" t="s">
        <v>214</v>
      </c>
      <c r="B88" s="47" t="s">
        <v>124</v>
      </c>
      <c r="C88" s="47" t="s">
        <v>212</v>
      </c>
      <c r="D88" s="48">
        <f>SUM(D89)</f>
        <v>98500</v>
      </c>
      <c r="E88" s="48">
        <f>SUM(E89)</f>
        <v>0</v>
      </c>
      <c r="F88" s="48">
        <f>SUM(F89)</f>
        <v>98500</v>
      </c>
    </row>
    <row r="89" spans="1:6" ht="25.5">
      <c r="A89" s="47" t="s">
        <v>215</v>
      </c>
      <c r="B89" s="47" t="s">
        <v>124</v>
      </c>
      <c r="C89" s="47" t="s">
        <v>213</v>
      </c>
      <c r="D89" s="48">
        <v>98500</v>
      </c>
      <c r="E89" s="48">
        <v>0</v>
      </c>
      <c r="F89" s="48">
        <f t="shared" si="4"/>
        <v>98500</v>
      </c>
    </row>
    <row r="90" spans="1:6" ht="25.5">
      <c r="A90" s="47" t="s">
        <v>174</v>
      </c>
      <c r="B90" s="47" t="s">
        <v>124</v>
      </c>
      <c r="C90" s="47" t="s">
        <v>170</v>
      </c>
      <c r="D90" s="48">
        <f aca="true" t="shared" si="5" ref="D90:E92">SUM(D91)</f>
        <v>0</v>
      </c>
      <c r="E90" s="48">
        <f t="shared" si="5"/>
        <v>0</v>
      </c>
      <c r="F90" s="48">
        <f t="shared" si="4"/>
        <v>0</v>
      </c>
    </row>
    <row r="91" spans="1:6" ht="12.75">
      <c r="A91" s="47" t="s">
        <v>175</v>
      </c>
      <c r="B91" s="47" t="s">
        <v>124</v>
      </c>
      <c r="C91" s="47" t="s">
        <v>171</v>
      </c>
      <c r="D91" s="48">
        <f t="shared" si="5"/>
        <v>0</v>
      </c>
      <c r="E91" s="48">
        <f t="shared" si="5"/>
        <v>0</v>
      </c>
      <c r="F91" s="48">
        <f t="shared" si="4"/>
        <v>0</v>
      </c>
    </row>
    <row r="92" spans="1:6" ht="12.75">
      <c r="A92" s="47" t="s">
        <v>176</v>
      </c>
      <c r="B92" s="47" t="s">
        <v>124</v>
      </c>
      <c r="C92" s="47" t="s">
        <v>172</v>
      </c>
      <c r="D92" s="48">
        <f t="shared" si="5"/>
        <v>0</v>
      </c>
      <c r="E92" s="48">
        <f t="shared" si="5"/>
        <v>0</v>
      </c>
      <c r="F92" s="48">
        <f t="shared" si="4"/>
        <v>0</v>
      </c>
    </row>
    <row r="93" spans="1:6" ht="25.5">
      <c r="A93" s="47" t="s">
        <v>187</v>
      </c>
      <c r="B93" s="47" t="s">
        <v>124</v>
      </c>
      <c r="C93" s="47" t="s">
        <v>173</v>
      </c>
      <c r="D93" s="48">
        <v>0</v>
      </c>
      <c r="E93" s="48">
        <v>0</v>
      </c>
      <c r="F93" s="48">
        <f t="shared" si="4"/>
        <v>0</v>
      </c>
    </row>
    <row r="94" spans="1:6" ht="25.5">
      <c r="A94" s="47" t="s">
        <v>138</v>
      </c>
      <c r="B94" s="47" t="s">
        <v>124</v>
      </c>
      <c r="C94" s="47" t="s">
        <v>136</v>
      </c>
      <c r="D94" s="48">
        <f>SUM(D95)</f>
        <v>594900</v>
      </c>
      <c r="E94" s="48">
        <f>SUM(E95)</f>
        <v>0</v>
      </c>
      <c r="F94" s="48">
        <f aca="true" t="shared" si="6" ref="F94:F101">SUM(D94-E94)</f>
        <v>594900</v>
      </c>
    </row>
    <row r="95" spans="1:6" ht="38.25">
      <c r="A95" s="47" t="s">
        <v>139</v>
      </c>
      <c r="B95" s="47" t="s">
        <v>124</v>
      </c>
      <c r="C95" s="47" t="s">
        <v>137</v>
      </c>
      <c r="D95" s="48">
        <f>SUM(D96+D98)</f>
        <v>594900</v>
      </c>
      <c r="E95" s="48">
        <f>SUM(E96+E98)</f>
        <v>0</v>
      </c>
      <c r="F95" s="48">
        <f t="shared" si="6"/>
        <v>594900</v>
      </c>
    </row>
    <row r="96" spans="1:6" ht="38.25">
      <c r="A96" s="47" t="s">
        <v>160</v>
      </c>
      <c r="B96" s="47" t="s">
        <v>124</v>
      </c>
      <c r="C96" s="47" t="s">
        <v>166</v>
      </c>
      <c r="D96" s="48">
        <f>SUM(D97)</f>
        <v>594900</v>
      </c>
      <c r="E96" s="48">
        <f>SUM(E97)</f>
        <v>0</v>
      </c>
      <c r="F96" s="48">
        <f t="shared" si="6"/>
        <v>594900</v>
      </c>
    </row>
    <row r="97" spans="1:6" ht="38.25">
      <c r="A97" s="47" t="s">
        <v>160</v>
      </c>
      <c r="B97" s="47" t="s">
        <v>124</v>
      </c>
      <c r="C97" s="47" t="s">
        <v>159</v>
      </c>
      <c r="D97" s="48">
        <v>594900</v>
      </c>
      <c r="E97" s="48">
        <v>0</v>
      </c>
      <c r="F97" s="48">
        <f t="shared" si="6"/>
        <v>594900</v>
      </c>
    </row>
    <row r="98" spans="1:6" ht="38.25">
      <c r="A98" s="66" t="s">
        <v>209</v>
      </c>
      <c r="B98" s="47" t="s">
        <v>124</v>
      </c>
      <c r="C98" s="47" t="s">
        <v>208</v>
      </c>
      <c r="D98" s="48">
        <f>SUM(D99)</f>
        <v>0</v>
      </c>
      <c r="E98" s="48">
        <f>SUM(E99)</f>
        <v>0</v>
      </c>
      <c r="F98" s="48">
        <f t="shared" si="6"/>
        <v>0</v>
      </c>
    </row>
    <row r="99" spans="1:6" ht="38.25">
      <c r="A99" s="47" t="s">
        <v>398</v>
      </c>
      <c r="B99" s="47" t="s">
        <v>124</v>
      </c>
      <c r="C99" s="47" t="s">
        <v>196</v>
      </c>
      <c r="D99" s="48">
        <v>0</v>
      </c>
      <c r="E99" s="48">
        <v>0</v>
      </c>
      <c r="F99" s="48">
        <f t="shared" si="6"/>
        <v>0</v>
      </c>
    </row>
    <row r="100" spans="1:6" ht="12.75">
      <c r="A100" s="47" t="s">
        <v>399</v>
      </c>
      <c r="B100" s="47" t="s">
        <v>124</v>
      </c>
      <c r="C100" s="47" t="s">
        <v>401</v>
      </c>
      <c r="D100" s="48">
        <f>D101</f>
        <v>1100</v>
      </c>
      <c r="E100" s="48">
        <f>E101</f>
        <v>0</v>
      </c>
      <c r="F100" s="48">
        <f t="shared" si="6"/>
        <v>1100</v>
      </c>
    </row>
    <row r="101" spans="1:6" ht="25.5">
      <c r="A101" s="47" t="s">
        <v>400</v>
      </c>
      <c r="B101" s="47" t="s">
        <v>124</v>
      </c>
      <c r="C101" s="47" t="s">
        <v>402</v>
      </c>
      <c r="D101" s="48">
        <v>1100</v>
      </c>
      <c r="E101" s="48">
        <v>0</v>
      </c>
      <c r="F101" s="48">
        <f t="shared" si="6"/>
        <v>1100</v>
      </c>
    </row>
    <row r="102" spans="1:6" ht="12.75">
      <c r="A102" s="47" t="s">
        <v>197</v>
      </c>
      <c r="B102" s="47" t="s">
        <v>124</v>
      </c>
      <c r="C102" s="47" t="s">
        <v>200</v>
      </c>
      <c r="D102" s="48">
        <v>0</v>
      </c>
      <c r="E102" s="48">
        <f>SUM(E103)</f>
        <v>0</v>
      </c>
      <c r="F102" s="48">
        <f>SUM(F103)</f>
        <v>0</v>
      </c>
    </row>
    <row r="103" spans="1:6" ht="12.75">
      <c r="A103" s="47" t="s">
        <v>198</v>
      </c>
      <c r="B103" s="47" t="s">
        <v>124</v>
      </c>
      <c r="C103" s="47" t="s">
        <v>201</v>
      </c>
      <c r="D103" s="48">
        <v>0</v>
      </c>
      <c r="E103" s="48">
        <f>SUM(E104)</f>
        <v>0</v>
      </c>
      <c r="F103" s="48">
        <f>SUM(F104)</f>
        <v>0</v>
      </c>
    </row>
    <row r="104" spans="1:6" ht="25.5">
      <c r="A104" s="47" t="s">
        <v>199</v>
      </c>
      <c r="B104" s="47" t="s">
        <v>124</v>
      </c>
      <c r="C104" s="47" t="s">
        <v>202</v>
      </c>
      <c r="D104" s="48">
        <v>0</v>
      </c>
      <c r="E104" s="48">
        <v>0</v>
      </c>
      <c r="F104" s="48">
        <f aca="true" t="shared" si="7" ref="F104:F121">SUM(D104-E104)</f>
        <v>0</v>
      </c>
    </row>
    <row r="105" spans="1:6" ht="12.75">
      <c r="A105" s="47" t="s">
        <v>647</v>
      </c>
      <c r="B105" s="47" t="s">
        <v>124</v>
      </c>
      <c r="C105" s="47" t="s">
        <v>648</v>
      </c>
      <c r="D105" s="48">
        <f>SUM(D106)</f>
        <v>4249400</v>
      </c>
      <c r="E105" s="48">
        <f>SUM(E106)</f>
        <v>556700</v>
      </c>
      <c r="F105" s="48">
        <f t="shared" si="7"/>
        <v>3692700</v>
      </c>
    </row>
    <row r="106" spans="1:6" ht="25.5">
      <c r="A106" s="47" t="s">
        <v>649</v>
      </c>
      <c r="B106" s="47" t="s">
        <v>124</v>
      </c>
      <c r="C106" s="47" t="s">
        <v>650</v>
      </c>
      <c r="D106" s="48">
        <f>SUM(D107+D110+D115)</f>
        <v>4249400</v>
      </c>
      <c r="E106" s="48">
        <f>SUM(E107+E110+E115)</f>
        <v>556700</v>
      </c>
      <c r="F106" s="48">
        <f t="shared" si="7"/>
        <v>3692700</v>
      </c>
    </row>
    <row r="107" spans="1:6" ht="25.5">
      <c r="A107" s="47" t="s">
        <v>651</v>
      </c>
      <c r="B107" s="47" t="s">
        <v>124</v>
      </c>
      <c r="C107" s="47" t="s">
        <v>652</v>
      </c>
      <c r="D107" s="48">
        <f>SUM(D108)</f>
        <v>3195500</v>
      </c>
      <c r="E107" s="48">
        <f>SUM(E108)</f>
        <v>556700</v>
      </c>
      <c r="F107" s="48">
        <f t="shared" si="7"/>
        <v>2638800</v>
      </c>
    </row>
    <row r="108" spans="1:6" ht="12.75">
      <c r="A108" s="47" t="s">
        <v>653</v>
      </c>
      <c r="B108" s="47" t="s">
        <v>124</v>
      </c>
      <c r="C108" s="47" t="s">
        <v>654</v>
      </c>
      <c r="D108" s="48">
        <f>SUM(D109)</f>
        <v>3195500</v>
      </c>
      <c r="E108" s="48">
        <f>SUM(E109)</f>
        <v>556700</v>
      </c>
      <c r="F108" s="48">
        <f t="shared" si="7"/>
        <v>2638800</v>
      </c>
    </row>
    <row r="109" spans="1:6" ht="25.5">
      <c r="A109" s="47" t="s">
        <v>608</v>
      </c>
      <c r="B109" s="47" t="s">
        <v>124</v>
      </c>
      <c r="C109" s="47" t="s">
        <v>609</v>
      </c>
      <c r="D109" s="48">
        <v>3195500</v>
      </c>
      <c r="E109" s="48">
        <v>556700</v>
      </c>
      <c r="F109" s="48">
        <f t="shared" si="7"/>
        <v>2638800</v>
      </c>
    </row>
    <row r="110" spans="1:6" ht="25.5">
      <c r="A110" s="47" t="s">
        <v>679</v>
      </c>
      <c r="B110" s="47" t="s">
        <v>124</v>
      </c>
      <c r="C110" s="47" t="s">
        <v>680</v>
      </c>
      <c r="D110" s="48">
        <f>SUM(D111+D113)</f>
        <v>154600</v>
      </c>
      <c r="E110" s="48">
        <f>SUM(E111+E113)</f>
        <v>0</v>
      </c>
      <c r="F110" s="48">
        <f t="shared" si="7"/>
        <v>154600</v>
      </c>
    </row>
    <row r="111" spans="1:6" ht="38.25">
      <c r="A111" s="47" t="s">
        <v>621</v>
      </c>
      <c r="B111" s="47" t="s">
        <v>124</v>
      </c>
      <c r="C111" s="47" t="s">
        <v>622</v>
      </c>
      <c r="D111" s="48">
        <f>SUM(D112)</f>
        <v>154400</v>
      </c>
      <c r="E111" s="48">
        <f>SUM(E112)</f>
        <v>0</v>
      </c>
      <c r="F111" s="48">
        <f t="shared" si="7"/>
        <v>154400</v>
      </c>
    </row>
    <row r="112" spans="1:6" ht="38.25">
      <c r="A112" s="47" t="s">
        <v>611</v>
      </c>
      <c r="B112" s="47" t="s">
        <v>124</v>
      </c>
      <c r="C112" s="47" t="s">
        <v>610</v>
      </c>
      <c r="D112" s="48">
        <v>154400</v>
      </c>
      <c r="E112" s="48">
        <v>0</v>
      </c>
      <c r="F112" s="48">
        <f t="shared" si="7"/>
        <v>154400</v>
      </c>
    </row>
    <row r="113" spans="1:6" ht="38.25">
      <c r="A113" s="47" t="s">
        <v>612</v>
      </c>
      <c r="B113" s="47" t="s">
        <v>124</v>
      </c>
      <c r="C113" s="47" t="s">
        <v>553</v>
      </c>
      <c r="D113" s="48">
        <v>200</v>
      </c>
      <c r="E113" s="48">
        <f>SUM(E114)</f>
        <v>0</v>
      </c>
      <c r="F113" s="48">
        <f t="shared" si="7"/>
        <v>200</v>
      </c>
    </row>
    <row r="114" spans="1:6" ht="38.25">
      <c r="A114" s="47" t="s">
        <v>612</v>
      </c>
      <c r="B114" s="47" t="s">
        <v>124</v>
      </c>
      <c r="C114" s="47" t="s">
        <v>161</v>
      </c>
      <c r="D114" s="48">
        <v>200</v>
      </c>
      <c r="E114" s="48">
        <v>0</v>
      </c>
      <c r="F114" s="48">
        <f t="shared" si="7"/>
        <v>200</v>
      </c>
    </row>
    <row r="115" spans="1:6" ht="12.75">
      <c r="A115" s="47" t="s">
        <v>681</v>
      </c>
      <c r="B115" s="47" t="s">
        <v>124</v>
      </c>
      <c r="C115" s="47" t="s">
        <v>60</v>
      </c>
      <c r="D115" s="48">
        <f>SUM(D116+D118)</f>
        <v>899300</v>
      </c>
      <c r="E115" s="48">
        <f>SUM(E116+E118)</f>
        <v>0</v>
      </c>
      <c r="F115" s="48">
        <f t="shared" si="7"/>
        <v>899300</v>
      </c>
    </row>
    <row r="116" spans="1:6" ht="51">
      <c r="A116" s="47" t="s">
        <v>147</v>
      </c>
      <c r="B116" s="47" t="s">
        <v>124</v>
      </c>
      <c r="C116" s="47" t="s">
        <v>146</v>
      </c>
      <c r="D116" s="48">
        <f>SUM(D117)</f>
        <v>0</v>
      </c>
      <c r="E116" s="48">
        <f>SUM(E117)</f>
        <v>0</v>
      </c>
      <c r="F116" s="48">
        <f t="shared" si="7"/>
        <v>0</v>
      </c>
    </row>
    <row r="117" spans="1:6" ht="63.75">
      <c r="A117" s="47" t="s">
        <v>554</v>
      </c>
      <c r="B117" s="47" t="s">
        <v>124</v>
      </c>
      <c r="C117" s="47" t="s">
        <v>555</v>
      </c>
      <c r="D117" s="48">
        <v>0</v>
      </c>
      <c r="E117" s="48">
        <v>0</v>
      </c>
      <c r="F117" s="48">
        <f t="shared" si="7"/>
        <v>0</v>
      </c>
    </row>
    <row r="118" spans="1:6" ht="25.5">
      <c r="A118" s="47" t="s">
        <v>61</v>
      </c>
      <c r="B118" s="47" t="s">
        <v>124</v>
      </c>
      <c r="C118" s="47" t="s">
        <v>78</v>
      </c>
      <c r="D118" s="48">
        <f>SUM(D119)</f>
        <v>899300</v>
      </c>
      <c r="E118" s="48">
        <f>SUM(E119)</f>
        <v>0</v>
      </c>
      <c r="F118" s="48">
        <f t="shared" si="7"/>
        <v>899300</v>
      </c>
    </row>
    <row r="119" spans="1:6" ht="25.5">
      <c r="A119" s="47" t="s">
        <v>557</v>
      </c>
      <c r="B119" s="47" t="s">
        <v>124</v>
      </c>
      <c r="C119" s="47" t="s">
        <v>556</v>
      </c>
      <c r="D119" s="48">
        <v>899300</v>
      </c>
      <c r="E119" s="48">
        <v>0</v>
      </c>
      <c r="F119" s="48">
        <f t="shared" si="7"/>
        <v>899300</v>
      </c>
    </row>
    <row r="120" spans="1:6" ht="12.75">
      <c r="A120" s="64" t="s">
        <v>190</v>
      </c>
      <c r="B120" s="47" t="s">
        <v>124</v>
      </c>
      <c r="C120" s="65" t="s">
        <v>188</v>
      </c>
      <c r="D120" s="48">
        <v>0</v>
      </c>
      <c r="E120" s="48">
        <v>0</v>
      </c>
      <c r="F120" s="48">
        <f t="shared" si="7"/>
        <v>0</v>
      </c>
    </row>
    <row r="121" spans="1:6" ht="12.75">
      <c r="A121" s="64" t="s">
        <v>191</v>
      </c>
      <c r="B121" s="47" t="s">
        <v>124</v>
      </c>
      <c r="C121" s="65" t="s">
        <v>189</v>
      </c>
      <c r="D121" s="48">
        <v>0</v>
      </c>
      <c r="E121" s="48">
        <v>0</v>
      </c>
      <c r="F121" s="48">
        <f t="shared" si="7"/>
        <v>0</v>
      </c>
    </row>
  </sheetData>
  <sheetProtection/>
  <autoFilter ref="A13:F119"/>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J360"/>
  <sheetViews>
    <sheetView zoomScalePageLayoutView="0" workbookViewId="0" topLeftCell="A1">
      <selection activeCell="E342" sqref="E342"/>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114</v>
      </c>
    </row>
    <row r="3" spans="1:6" s="24" customFormat="1" ht="38.25">
      <c r="A3" s="37" t="s">
        <v>110</v>
      </c>
      <c r="B3" s="20" t="s">
        <v>97</v>
      </c>
      <c r="C3" s="20" t="s">
        <v>121</v>
      </c>
      <c r="D3" s="20" t="s">
        <v>111</v>
      </c>
      <c r="E3" s="56" t="s">
        <v>99</v>
      </c>
      <c r="F3" s="20" t="s">
        <v>115</v>
      </c>
    </row>
    <row r="4" spans="1:6" s="39" customFormat="1" ht="12.75">
      <c r="A4" s="43">
        <v>1</v>
      </c>
      <c r="B4" s="44">
        <v>2</v>
      </c>
      <c r="C4" s="44">
        <v>3</v>
      </c>
      <c r="D4" s="44">
        <v>4</v>
      </c>
      <c r="E4" s="44">
        <v>5</v>
      </c>
      <c r="F4" s="44">
        <v>6</v>
      </c>
    </row>
    <row r="5" spans="1:6" ht="12.75">
      <c r="A5" s="49" t="s">
        <v>79</v>
      </c>
      <c r="B5" s="50" t="s">
        <v>80</v>
      </c>
      <c r="C5" s="54" t="s">
        <v>634</v>
      </c>
      <c r="D5" s="51">
        <f>SUM(D6)</f>
        <v>11297100</v>
      </c>
      <c r="E5" s="51">
        <f>SUM(E6)</f>
        <v>575881.32</v>
      </c>
      <c r="F5" s="51">
        <f>SUM(D5-E5)</f>
        <v>10721218.68</v>
      </c>
    </row>
    <row r="6" spans="1:6" ht="39.75" customHeight="1">
      <c r="A6" s="47" t="s">
        <v>271</v>
      </c>
      <c r="B6" s="50" t="s">
        <v>80</v>
      </c>
      <c r="C6" s="60" t="s">
        <v>655</v>
      </c>
      <c r="D6" s="51">
        <f>SUM(D7+D112+D122+D187+D218+D289+D344+D352)</f>
        <v>11297100</v>
      </c>
      <c r="E6" s="51">
        <f>SUM(E7+E112+E122+E187+E218+E289+E344+E352)</f>
        <v>575881.32</v>
      </c>
      <c r="F6" s="51">
        <f aca="true" t="shared" si="0" ref="F6:F88">SUM(D6-E6)</f>
        <v>10721218.68</v>
      </c>
    </row>
    <row r="7" spans="1:6" ht="12.75">
      <c r="A7" s="49" t="s">
        <v>623</v>
      </c>
      <c r="B7" s="50" t="s">
        <v>80</v>
      </c>
      <c r="C7" s="60" t="s">
        <v>656</v>
      </c>
      <c r="D7" s="51">
        <f>SUM(D8+D25+D83)</f>
        <v>3950700</v>
      </c>
      <c r="E7" s="51">
        <f>SUM(E8+E25+E83)</f>
        <v>256279.49</v>
      </c>
      <c r="F7" s="51">
        <f t="shared" si="0"/>
        <v>3694420.51</v>
      </c>
    </row>
    <row r="8" spans="1:6" ht="38.25">
      <c r="A8" s="49" t="s">
        <v>629</v>
      </c>
      <c r="B8" s="50" t="s">
        <v>80</v>
      </c>
      <c r="C8" s="60" t="s">
        <v>657</v>
      </c>
      <c r="D8" s="51">
        <f>SUM(D9)</f>
        <v>848600</v>
      </c>
      <c r="E8" s="51">
        <f>SUM(E9)</f>
        <v>35437.33</v>
      </c>
      <c r="F8" s="51">
        <f t="shared" si="0"/>
        <v>813162.67</v>
      </c>
    </row>
    <row r="9" spans="1:6" ht="51">
      <c r="A9" s="47" t="s">
        <v>297</v>
      </c>
      <c r="B9" s="50" t="s">
        <v>80</v>
      </c>
      <c r="C9" s="60" t="s">
        <v>298</v>
      </c>
      <c r="D9" s="51">
        <f>SUM(D10+D15+D20)</f>
        <v>848600</v>
      </c>
      <c r="E9" s="51">
        <f>SUM(E10+E15+E20)</f>
        <v>35437.33</v>
      </c>
      <c r="F9" s="51">
        <f t="shared" si="0"/>
        <v>813162.67</v>
      </c>
    </row>
    <row r="10" spans="1:6" ht="42.75" customHeight="1">
      <c r="A10" s="47" t="s">
        <v>299</v>
      </c>
      <c r="B10" s="50" t="s">
        <v>80</v>
      </c>
      <c r="C10" s="60" t="s">
        <v>300</v>
      </c>
      <c r="D10" s="51">
        <f>SUM(D11)</f>
        <v>776200</v>
      </c>
      <c r="E10" s="51">
        <f>SUM(E11)</f>
        <v>32644</v>
      </c>
      <c r="F10" s="51">
        <f t="shared" si="0"/>
        <v>743556</v>
      </c>
    </row>
    <row r="11" spans="1:6" ht="12.75">
      <c r="A11" s="49" t="s">
        <v>81</v>
      </c>
      <c r="B11" s="50" t="s">
        <v>80</v>
      </c>
      <c r="C11" s="60" t="s">
        <v>301</v>
      </c>
      <c r="D11" s="51">
        <f>SUM(D12)</f>
        <v>776200</v>
      </c>
      <c r="E11" s="51">
        <f>SUM(E12)</f>
        <v>32644</v>
      </c>
      <c r="F11" s="51">
        <f t="shared" si="0"/>
        <v>743556</v>
      </c>
    </row>
    <row r="12" spans="1:6" ht="16.5" customHeight="1">
      <c r="A12" s="49" t="s">
        <v>85</v>
      </c>
      <c r="B12" s="50" t="s">
        <v>80</v>
      </c>
      <c r="C12" s="60" t="s">
        <v>302</v>
      </c>
      <c r="D12" s="51">
        <f>SUM(D13+D14)</f>
        <v>776200</v>
      </c>
      <c r="E12" s="51">
        <f>SUM(E13:E14)</f>
        <v>32644</v>
      </c>
      <c r="F12" s="51">
        <f t="shared" si="0"/>
        <v>743556</v>
      </c>
    </row>
    <row r="13" spans="1:6" ht="12.75">
      <c r="A13" s="49" t="s">
        <v>86</v>
      </c>
      <c r="B13" s="50" t="s">
        <v>80</v>
      </c>
      <c r="C13" s="60" t="s">
        <v>303</v>
      </c>
      <c r="D13" s="51">
        <v>596100</v>
      </c>
      <c r="E13" s="51">
        <v>32644</v>
      </c>
      <c r="F13" s="51">
        <f t="shared" si="0"/>
        <v>563456</v>
      </c>
    </row>
    <row r="14" spans="1:6" ht="12.75">
      <c r="A14" s="49" t="s">
        <v>88</v>
      </c>
      <c r="B14" s="50" t="s">
        <v>80</v>
      </c>
      <c r="C14" s="60" t="s">
        <v>304</v>
      </c>
      <c r="D14" s="51">
        <v>180100</v>
      </c>
      <c r="E14" s="51">
        <v>0</v>
      </c>
      <c r="F14" s="51">
        <f t="shared" si="0"/>
        <v>180100</v>
      </c>
    </row>
    <row r="15" spans="1:6" ht="38.25">
      <c r="A15" s="47" t="s">
        <v>306</v>
      </c>
      <c r="B15" s="50" t="s">
        <v>80</v>
      </c>
      <c r="C15" s="60" t="s">
        <v>305</v>
      </c>
      <c r="D15" s="51">
        <f>SUM(D16)</f>
        <v>54400</v>
      </c>
      <c r="E15" s="51">
        <f>SUM(E16)</f>
        <v>2793.33</v>
      </c>
      <c r="F15" s="51">
        <f>SUM(D15-E15)</f>
        <v>51606.67</v>
      </c>
    </row>
    <row r="16" spans="1:6" ht="12.75">
      <c r="A16" s="49" t="s">
        <v>81</v>
      </c>
      <c r="B16" s="50" t="s">
        <v>80</v>
      </c>
      <c r="C16" s="60" t="s">
        <v>307</v>
      </c>
      <c r="D16" s="51">
        <f>SUM(D17)</f>
        <v>54400</v>
      </c>
      <c r="E16" s="51">
        <f>SUM(E17)</f>
        <v>2793.33</v>
      </c>
      <c r="F16" s="51">
        <f>SUM(D16-E16)</f>
        <v>51606.67</v>
      </c>
    </row>
    <row r="17" spans="1:6" ht="25.5">
      <c r="A17" s="49" t="s">
        <v>85</v>
      </c>
      <c r="B17" s="50" t="s">
        <v>80</v>
      </c>
      <c r="C17" s="60" t="s">
        <v>308</v>
      </c>
      <c r="D17" s="51">
        <f>SUM(D18+D19)</f>
        <v>54400</v>
      </c>
      <c r="E17" s="51">
        <f>SUM(E18+E19)</f>
        <v>2793.33</v>
      </c>
      <c r="F17" s="51">
        <f>SUM(D17-E17)</f>
        <v>51606.67</v>
      </c>
    </row>
    <row r="18" spans="1:6" ht="12.75">
      <c r="A18" s="47" t="s">
        <v>87</v>
      </c>
      <c r="B18" s="50" t="s">
        <v>80</v>
      </c>
      <c r="C18" s="60" t="s">
        <v>309</v>
      </c>
      <c r="D18" s="51">
        <v>42000</v>
      </c>
      <c r="E18" s="51">
        <v>0</v>
      </c>
      <c r="F18" s="51">
        <f>SUM(D18-E18)</f>
        <v>42000</v>
      </c>
    </row>
    <row r="19" spans="1:6" ht="12.75">
      <c r="A19" s="49" t="s">
        <v>88</v>
      </c>
      <c r="B19" s="50" t="s">
        <v>80</v>
      </c>
      <c r="C19" s="60" t="s">
        <v>310</v>
      </c>
      <c r="D19" s="51">
        <v>12400</v>
      </c>
      <c r="E19" s="51">
        <v>2793.33</v>
      </c>
      <c r="F19" s="51">
        <f>SUM(D19-E19)</f>
        <v>9606.67</v>
      </c>
    </row>
    <row r="20" spans="1:6" ht="25.5">
      <c r="A20" s="47" t="s">
        <v>311</v>
      </c>
      <c r="B20" s="50" t="s">
        <v>80</v>
      </c>
      <c r="C20" s="60" t="s">
        <v>312</v>
      </c>
      <c r="D20" s="51">
        <f>SUM(D21)</f>
        <v>18000</v>
      </c>
      <c r="E20" s="51">
        <f>SUM(E21)</f>
        <v>0</v>
      </c>
      <c r="F20" s="51">
        <f t="shared" si="0"/>
        <v>18000</v>
      </c>
    </row>
    <row r="21" spans="1:6" ht="12.75">
      <c r="A21" s="49" t="s">
        <v>81</v>
      </c>
      <c r="B21" s="50" t="s">
        <v>80</v>
      </c>
      <c r="C21" s="60" t="s">
        <v>313</v>
      </c>
      <c r="D21" s="51">
        <f>SUM(D22)</f>
        <v>18000</v>
      </c>
      <c r="E21" s="51">
        <f>SUM(E22)</f>
        <v>0</v>
      </c>
      <c r="F21" s="51">
        <f t="shared" si="0"/>
        <v>18000</v>
      </c>
    </row>
    <row r="22" spans="1:6" ht="12.75">
      <c r="A22" s="49" t="s">
        <v>82</v>
      </c>
      <c r="B22" s="50">
        <v>200</v>
      </c>
      <c r="C22" s="60" t="s">
        <v>314</v>
      </c>
      <c r="D22" s="51">
        <f>SUM(D23+D24)</f>
        <v>18000</v>
      </c>
      <c r="E22" s="51">
        <f>SUM(E23+E24)</f>
        <v>0</v>
      </c>
      <c r="F22" s="51">
        <f>SUM(D22-E22)</f>
        <v>18000</v>
      </c>
    </row>
    <row r="23" spans="1:6" ht="12.75">
      <c r="A23" s="49" t="s">
        <v>89</v>
      </c>
      <c r="B23" s="50">
        <v>200</v>
      </c>
      <c r="C23" s="60" t="s">
        <v>315</v>
      </c>
      <c r="D23" s="51">
        <v>18000</v>
      </c>
      <c r="E23" s="51">
        <v>0</v>
      </c>
      <c r="F23" s="51">
        <f>SUM(D23-E23)</f>
        <v>18000</v>
      </c>
    </row>
    <row r="24" spans="1:6" ht="12.75">
      <c r="A24" s="49" t="s">
        <v>92</v>
      </c>
      <c r="B24" s="50">
        <v>200</v>
      </c>
      <c r="C24" s="60" t="s">
        <v>316</v>
      </c>
      <c r="D24" s="51">
        <v>0</v>
      </c>
      <c r="E24" s="51">
        <v>0</v>
      </c>
      <c r="F24" s="51">
        <f>SUM(D24-E24)</f>
        <v>0</v>
      </c>
    </row>
    <row r="25" spans="1:6" ht="51">
      <c r="A25" s="49" t="s">
        <v>624</v>
      </c>
      <c r="B25" s="50" t="s">
        <v>80</v>
      </c>
      <c r="C25" s="60" t="s">
        <v>658</v>
      </c>
      <c r="D25" s="51">
        <f>SUM(D26+D58+D62)</f>
        <v>3006600</v>
      </c>
      <c r="E25" s="51">
        <f>SUM(E26+E58+E62)</f>
        <v>220842.16</v>
      </c>
      <c r="F25" s="51">
        <f t="shared" si="0"/>
        <v>2785757.84</v>
      </c>
    </row>
    <row r="26" spans="1:6" ht="51">
      <c r="A26" s="47" t="s">
        <v>297</v>
      </c>
      <c r="B26" s="50" t="s">
        <v>80</v>
      </c>
      <c r="C26" s="60" t="s">
        <v>317</v>
      </c>
      <c r="D26" s="51">
        <f>SUM(D27+D32+D37+D48+D51+D78)</f>
        <v>3002300</v>
      </c>
      <c r="E26" s="51">
        <f>SUM(E27+E32+E37+E48+E51+E78)</f>
        <v>220842.16</v>
      </c>
      <c r="F26" s="51">
        <f t="shared" si="0"/>
        <v>2781457.84</v>
      </c>
    </row>
    <row r="27" spans="1:6" ht="38.25">
      <c r="A27" s="47" t="s">
        <v>299</v>
      </c>
      <c r="B27" s="50" t="s">
        <v>80</v>
      </c>
      <c r="C27" s="60" t="s">
        <v>318</v>
      </c>
      <c r="D27" s="51">
        <f>SUM(D28)</f>
        <v>2516900</v>
      </c>
      <c r="E27" s="51">
        <f>SUM(E28)</f>
        <v>176415</v>
      </c>
      <c r="F27" s="51">
        <f t="shared" si="0"/>
        <v>2340485</v>
      </c>
    </row>
    <row r="28" spans="1:6" ht="12.75">
      <c r="A28" s="49" t="s">
        <v>81</v>
      </c>
      <c r="B28" s="50" t="s">
        <v>80</v>
      </c>
      <c r="C28" s="60" t="s">
        <v>319</v>
      </c>
      <c r="D28" s="51">
        <f>SUM(D29)</f>
        <v>2516900</v>
      </c>
      <c r="E28" s="51">
        <f>SUM(E29)</f>
        <v>176415</v>
      </c>
      <c r="F28" s="51">
        <f t="shared" si="0"/>
        <v>2340485</v>
      </c>
    </row>
    <row r="29" spans="1:6" ht="13.5" customHeight="1">
      <c r="A29" s="49" t="s">
        <v>85</v>
      </c>
      <c r="B29" s="50" t="s">
        <v>80</v>
      </c>
      <c r="C29" s="60" t="s">
        <v>320</v>
      </c>
      <c r="D29" s="51">
        <f>SUM(D30+D31)</f>
        <v>2516900</v>
      </c>
      <c r="E29" s="51">
        <f>SUM(E30+E31)</f>
        <v>176415</v>
      </c>
      <c r="F29" s="51">
        <f t="shared" si="0"/>
        <v>2340485</v>
      </c>
    </row>
    <row r="30" spans="1:6" ht="12.75">
      <c r="A30" s="49" t="s">
        <v>86</v>
      </c>
      <c r="B30" s="50" t="s">
        <v>80</v>
      </c>
      <c r="C30" s="60" t="s">
        <v>321</v>
      </c>
      <c r="D30" s="51">
        <v>1933100</v>
      </c>
      <c r="E30" s="51">
        <v>176415</v>
      </c>
      <c r="F30" s="51">
        <f t="shared" si="0"/>
        <v>1756685</v>
      </c>
    </row>
    <row r="31" spans="1:6" ht="12.75">
      <c r="A31" s="49" t="s">
        <v>88</v>
      </c>
      <c r="B31" s="50" t="s">
        <v>80</v>
      </c>
      <c r="C31" s="60" t="s">
        <v>499</v>
      </c>
      <c r="D31" s="51">
        <v>583800</v>
      </c>
      <c r="E31" s="51">
        <v>0</v>
      </c>
      <c r="F31" s="51">
        <f t="shared" si="0"/>
        <v>583800</v>
      </c>
    </row>
    <row r="32" spans="1:6" ht="38.25">
      <c r="A32" s="47" t="s">
        <v>306</v>
      </c>
      <c r="B32" s="50" t="s">
        <v>80</v>
      </c>
      <c r="C32" s="60" t="s">
        <v>500</v>
      </c>
      <c r="D32" s="51">
        <f>SUM(D33)</f>
        <v>183000</v>
      </c>
      <c r="E32" s="51">
        <f>SUM(E33)</f>
        <v>12040.7</v>
      </c>
      <c r="F32" s="51">
        <f aca="true" t="shared" si="1" ref="F32:F40">SUM(D32-E32)</f>
        <v>170959.3</v>
      </c>
    </row>
    <row r="33" spans="1:6" ht="12.75">
      <c r="A33" s="49" t="s">
        <v>81</v>
      </c>
      <c r="B33" s="50" t="s">
        <v>80</v>
      </c>
      <c r="C33" s="60" t="s">
        <v>501</v>
      </c>
      <c r="D33" s="51">
        <f>SUM(D34)</f>
        <v>183000</v>
      </c>
      <c r="E33" s="51">
        <f>SUM(E34)</f>
        <v>12040.7</v>
      </c>
      <c r="F33" s="51">
        <f t="shared" si="1"/>
        <v>170959.3</v>
      </c>
    </row>
    <row r="34" spans="1:6" ht="25.5">
      <c r="A34" s="49" t="s">
        <v>85</v>
      </c>
      <c r="B34" s="50" t="s">
        <v>80</v>
      </c>
      <c r="C34" s="60" t="s">
        <v>502</v>
      </c>
      <c r="D34" s="51">
        <f>SUM(D35+D36)</f>
        <v>183000</v>
      </c>
      <c r="E34" s="51">
        <f>SUM(E35+E36)</f>
        <v>12040.7</v>
      </c>
      <c r="F34" s="51">
        <f t="shared" si="1"/>
        <v>170959.3</v>
      </c>
    </row>
    <row r="35" spans="1:6" ht="12.75">
      <c r="A35" s="47" t="s">
        <v>87</v>
      </c>
      <c r="B35" s="50" t="s">
        <v>80</v>
      </c>
      <c r="C35" s="60" t="s">
        <v>503</v>
      </c>
      <c r="D35" s="51">
        <v>140500</v>
      </c>
      <c r="E35" s="51">
        <v>3884</v>
      </c>
      <c r="F35" s="51">
        <f t="shared" si="1"/>
        <v>136616</v>
      </c>
    </row>
    <row r="36" spans="1:6" ht="12.75">
      <c r="A36" s="49" t="s">
        <v>88</v>
      </c>
      <c r="B36" s="50" t="s">
        <v>80</v>
      </c>
      <c r="C36" s="60" t="s">
        <v>504</v>
      </c>
      <c r="D36" s="51">
        <v>42500</v>
      </c>
      <c r="E36" s="51">
        <v>8156.7</v>
      </c>
      <c r="F36" s="51">
        <f t="shared" si="1"/>
        <v>34343.3</v>
      </c>
    </row>
    <row r="37" spans="1:6" ht="25.5">
      <c r="A37" s="47" t="s">
        <v>311</v>
      </c>
      <c r="B37" s="50" t="s">
        <v>80</v>
      </c>
      <c r="C37" s="60" t="s">
        <v>505</v>
      </c>
      <c r="D37" s="51">
        <f>SUM(D38+D45)</f>
        <v>281400</v>
      </c>
      <c r="E37" s="51">
        <f>SUM(E38+E45)</f>
        <v>31658.46</v>
      </c>
      <c r="F37" s="51">
        <f t="shared" si="1"/>
        <v>249741.54</v>
      </c>
    </row>
    <row r="38" spans="1:6" ht="12.75">
      <c r="A38" s="49" t="s">
        <v>81</v>
      </c>
      <c r="B38" s="50" t="s">
        <v>80</v>
      </c>
      <c r="C38" s="60" t="s">
        <v>506</v>
      </c>
      <c r="D38" s="51">
        <f>SUM(D39)</f>
        <v>137500</v>
      </c>
      <c r="E38" s="51">
        <f>SUM(E39)</f>
        <v>31658.46</v>
      </c>
      <c r="F38" s="51">
        <f t="shared" si="1"/>
        <v>105841.54000000001</v>
      </c>
    </row>
    <row r="39" spans="1:6" ht="12.75">
      <c r="A39" s="49" t="s">
        <v>82</v>
      </c>
      <c r="B39" s="50" t="s">
        <v>80</v>
      </c>
      <c r="C39" s="60" t="s">
        <v>507</v>
      </c>
      <c r="D39" s="51">
        <f>SUM(D40:D44)</f>
        <v>137500</v>
      </c>
      <c r="E39" s="51">
        <f>SUM(E40:E44)</f>
        <v>31658.46</v>
      </c>
      <c r="F39" s="51">
        <f t="shared" si="1"/>
        <v>105841.54000000001</v>
      </c>
    </row>
    <row r="40" spans="1:6" ht="12.75">
      <c r="A40" s="49" t="s">
        <v>89</v>
      </c>
      <c r="B40" s="50" t="s">
        <v>80</v>
      </c>
      <c r="C40" s="60" t="s">
        <v>508</v>
      </c>
      <c r="D40" s="51">
        <v>48000</v>
      </c>
      <c r="E40" s="51">
        <v>11883.95</v>
      </c>
      <c r="F40" s="51">
        <f t="shared" si="1"/>
        <v>36116.05</v>
      </c>
    </row>
    <row r="41" spans="1:6" ht="12.75">
      <c r="A41" s="47" t="s">
        <v>90</v>
      </c>
      <c r="B41" s="50" t="s">
        <v>80</v>
      </c>
      <c r="C41" s="60" t="s">
        <v>272</v>
      </c>
      <c r="D41" s="51">
        <v>12400</v>
      </c>
      <c r="E41" s="51">
        <v>7000</v>
      </c>
      <c r="F41" s="51"/>
    </row>
    <row r="42" spans="1:6" ht="12.75">
      <c r="A42" s="49" t="s">
        <v>91</v>
      </c>
      <c r="B42" s="50" t="s">
        <v>80</v>
      </c>
      <c r="C42" s="60" t="s">
        <v>509</v>
      </c>
      <c r="D42" s="51">
        <v>57600</v>
      </c>
      <c r="E42" s="51">
        <v>5124.51</v>
      </c>
      <c r="F42" s="51">
        <f t="shared" si="0"/>
        <v>52475.49</v>
      </c>
    </row>
    <row r="43" spans="1:6" ht="12.75">
      <c r="A43" s="49" t="s">
        <v>83</v>
      </c>
      <c r="B43" s="50" t="s">
        <v>80</v>
      </c>
      <c r="C43" s="60" t="s">
        <v>517</v>
      </c>
      <c r="D43" s="51">
        <v>4000</v>
      </c>
      <c r="E43" s="51">
        <v>800</v>
      </c>
      <c r="F43" s="51">
        <f t="shared" si="0"/>
        <v>3200</v>
      </c>
    </row>
    <row r="44" spans="1:6" ht="12.75">
      <c r="A44" s="49" t="s">
        <v>92</v>
      </c>
      <c r="B44" s="50" t="s">
        <v>80</v>
      </c>
      <c r="C44" s="60" t="s">
        <v>518</v>
      </c>
      <c r="D44" s="51">
        <v>15500</v>
      </c>
      <c r="E44" s="51">
        <v>6850</v>
      </c>
      <c r="F44" s="51">
        <f t="shared" si="0"/>
        <v>8650</v>
      </c>
    </row>
    <row r="45" spans="1:6" ht="12.75">
      <c r="A45" s="49" t="s">
        <v>94</v>
      </c>
      <c r="B45" s="50" t="s">
        <v>80</v>
      </c>
      <c r="C45" s="60" t="s">
        <v>519</v>
      </c>
      <c r="D45" s="51">
        <f>SUM(D46+D47)</f>
        <v>143900</v>
      </c>
      <c r="E45" s="51">
        <f>SUM(E46+E47)</f>
        <v>0</v>
      </c>
      <c r="F45" s="51">
        <f t="shared" si="0"/>
        <v>143900</v>
      </c>
    </row>
    <row r="46" spans="1:6" ht="12.75">
      <c r="A46" s="49" t="s">
        <v>95</v>
      </c>
      <c r="B46" s="50" t="s">
        <v>80</v>
      </c>
      <c r="C46" s="60" t="s">
        <v>520</v>
      </c>
      <c r="D46" s="51">
        <v>0</v>
      </c>
      <c r="E46" s="51">
        <v>0</v>
      </c>
      <c r="F46" s="51">
        <f t="shared" si="0"/>
        <v>0</v>
      </c>
    </row>
    <row r="47" spans="1:6" ht="12.75">
      <c r="A47" s="49" t="s">
        <v>96</v>
      </c>
      <c r="B47" s="50" t="s">
        <v>80</v>
      </c>
      <c r="C47" s="60" t="s">
        <v>521</v>
      </c>
      <c r="D47" s="51">
        <v>143900</v>
      </c>
      <c r="E47" s="51">
        <v>0</v>
      </c>
      <c r="F47" s="51">
        <f t="shared" si="0"/>
        <v>143900</v>
      </c>
    </row>
    <row r="48" spans="1:6" ht="12.75">
      <c r="A48" s="47" t="s">
        <v>153</v>
      </c>
      <c r="B48" s="50" t="s">
        <v>80</v>
      </c>
      <c r="C48" s="60" t="s">
        <v>522</v>
      </c>
      <c r="D48" s="51">
        <f>SUM(D49)</f>
        <v>3000</v>
      </c>
      <c r="E48" s="51">
        <f>SUM(E49)</f>
        <v>728</v>
      </c>
      <c r="F48" s="51">
        <f>SUM(D48-E48)</f>
        <v>2272</v>
      </c>
    </row>
    <row r="49" spans="1:6" ht="12.75">
      <c r="A49" s="47" t="s">
        <v>81</v>
      </c>
      <c r="B49" s="50" t="s">
        <v>80</v>
      </c>
      <c r="C49" s="60" t="s">
        <v>523</v>
      </c>
      <c r="D49" s="51">
        <f>SUM(D50)</f>
        <v>3000</v>
      </c>
      <c r="E49" s="51">
        <f>SUM(E50)</f>
        <v>728</v>
      </c>
      <c r="F49" s="51">
        <f>SUM(D49-E49)</f>
        <v>2272</v>
      </c>
    </row>
    <row r="50" spans="1:6" ht="12.75">
      <c r="A50" s="47" t="s">
        <v>93</v>
      </c>
      <c r="B50" s="50" t="s">
        <v>80</v>
      </c>
      <c r="C50" s="60" t="s">
        <v>524</v>
      </c>
      <c r="D50" s="51">
        <v>3000</v>
      </c>
      <c r="E50" s="51">
        <v>728</v>
      </c>
      <c r="F50" s="51">
        <f>SUM(D50-E50)</f>
        <v>2272</v>
      </c>
    </row>
    <row r="51" spans="1:6" ht="12.75">
      <c r="A51" s="47"/>
      <c r="B51" s="50" t="s">
        <v>80</v>
      </c>
      <c r="C51" s="60" t="s">
        <v>322</v>
      </c>
      <c r="D51" s="51">
        <f>SUM(D52)</f>
        <v>16000</v>
      </c>
      <c r="E51" s="51">
        <f>SUM(E52)</f>
        <v>0</v>
      </c>
      <c r="F51" s="51">
        <f>SUM(D51-E51)</f>
        <v>16000</v>
      </c>
    </row>
    <row r="52" spans="1:6" ht="63.75">
      <c r="A52" s="47" t="s">
        <v>324</v>
      </c>
      <c r="B52" s="50" t="s">
        <v>80</v>
      </c>
      <c r="C52" s="60" t="s">
        <v>323</v>
      </c>
      <c r="D52" s="51">
        <f>SUM(D54)</f>
        <v>16000</v>
      </c>
      <c r="E52" s="51">
        <f>SUM(E54)</f>
        <v>0</v>
      </c>
      <c r="F52" s="51">
        <f t="shared" si="0"/>
        <v>16000</v>
      </c>
    </row>
    <row r="53" spans="1:6" ht="25.5">
      <c r="A53" s="47" t="s">
        <v>311</v>
      </c>
      <c r="B53" s="50" t="s">
        <v>80</v>
      </c>
      <c r="C53" s="60" t="s">
        <v>325</v>
      </c>
      <c r="D53" s="51">
        <f aca="true" t="shared" si="2" ref="D53:E55">SUM(D54)</f>
        <v>16000</v>
      </c>
      <c r="E53" s="51">
        <f t="shared" si="2"/>
        <v>0</v>
      </c>
      <c r="F53" s="51">
        <f t="shared" si="0"/>
        <v>16000</v>
      </c>
    </row>
    <row r="54" spans="1:6" ht="12.75">
      <c r="A54" s="47" t="s">
        <v>81</v>
      </c>
      <c r="B54" s="50" t="s">
        <v>80</v>
      </c>
      <c r="C54" s="60" t="s">
        <v>326</v>
      </c>
      <c r="D54" s="51">
        <f t="shared" si="2"/>
        <v>16000</v>
      </c>
      <c r="E54" s="51">
        <f t="shared" si="2"/>
        <v>0</v>
      </c>
      <c r="F54" s="51">
        <f t="shared" si="0"/>
        <v>16000</v>
      </c>
    </row>
    <row r="55" spans="1:6" ht="12.75">
      <c r="A55" s="47" t="s">
        <v>82</v>
      </c>
      <c r="B55" s="50" t="s">
        <v>80</v>
      </c>
      <c r="C55" s="60" t="s">
        <v>327</v>
      </c>
      <c r="D55" s="51">
        <f t="shared" si="2"/>
        <v>16000</v>
      </c>
      <c r="E55" s="51">
        <f t="shared" si="2"/>
        <v>0</v>
      </c>
      <c r="F55" s="51">
        <f t="shared" si="0"/>
        <v>16000</v>
      </c>
    </row>
    <row r="56" spans="1:6" ht="12.75">
      <c r="A56" s="47" t="s">
        <v>92</v>
      </c>
      <c r="B56" s="50" t="s">
        <v>80</v>
      </c>
      <c r="C56" s="60" t="s">
        <v>328</v>
      </c>
      <c r="D56" s="51">
        <v>16000</v>
      </c>
      <c r="E56" s="51">
        <v>0</v>
      </c>
      <c r="F56" s="51">
        <f t="shared" si="0"/>
        <v>16000</v>
      </c>
    </row>
    <row r="57" spans="1:6" ht="12.75">
      <c r="A57" s="47"/>
      <c r="B57" s="50">
        <v>200</v>
      </c>
      <c r="C57" s="60" t="s">
        <v>329</v>
      </c>
      <c r="D57" s="51">
        <f>SUM(D58)</f>
        <v>200</v>
      </c>
      <c r="E57" s="51">
        <f>SUM(E58)</f>
        <v>0</v>
      </c>
      <c r="F57" s="51">
        <f>SUM(F58)</f>
        <v>200</v>
      </c>
    </row>
    <row r="58" spans="1:6" ht="198.75" customHeight="1">
      <c r="A58" s="67" t="s">
        <v>498</v>
      </c>
      <c r="B58" s="50" t="s">
        <v>80</v>
      </c>
      <c r="C58" s="60" t="s">
        <v>330</v>
      </c>
      <c r="D58" s="51">
        <v>200</v>
      </c>
      <c r="E58" s="51">
        <f>SUM(E59)</f>
        <v>0</v>
      </c>
      <c r="F58" s="51">
        <f t="shared" si="0"/>
        <v>200</v>
      </c>
    </row>
    <row r="59" spans="1:6" ht="25.5">
      <c r="A59" s="47" t="s">
        <v>311</v>
      </c>
      <c r="B59" s="50" t="s">
        <v>80</v>
      </c>
      <c r="C59" s="60" t="s">
        <v>331</v>
      </c>
      <c r="D59" s="51">
        <v>200</v>
      </c>
      <c r="E59" s="51">
        <f>SUM(E60)</f>
        <v>0</v>
      </c>
      <c r="F59" s="51">
        <f t="shared" si="0"/>
        <v>200</v>
      </c>
    </row>
    <row r="60" spans="1:6" ht="12.75">
      <c r="A60" s="49" t="s">
        <v>94</v>
      </c>
      <c r="B60" s="50" t="s">
        <v>80</v>
      </c>
      <c r="C60" s="60" t="s">
        <v>332</v>
      </c>
      <c r="D60" s="51">
        <v>200</v>
      </c>
      <c r="E60" s="51">
        <f>SUM(E61)</f>
        <v>0</v>
      </c>
      <c r="F60" s="51">
        <f t="shared" si="0"/>
        <v>200</v>
      </c>
    </row>
    <row r="61" spans="1:6" ht="12.75">
      <c r="A61" s="49" t="s">
        <v>96</v>
      </c>
      <c r="B61" s="50" t="s">
        <v>80</v>
      </c>
      <c r="C61" s="60" t="s">
        <v>333</v>
      </c>
      <c r="D61" s="51">
        <v>200</v>
      </c>
      <c r="E61" s="51">
        <v>0</v>
      </c>
      <c r="F61" s="51">
        <f t="shared" si="0"/>
        <v>200</v>
      </c>
    </row>
    <row r="62" spans="1:6" ht="12.75">
      <c r="A62" s="49"/>
      <c r="B62" s="50" t="s">
        <v>80</v>
      </c>
      <c r="C62" s="60" t="s">
        <v>433</v>
      </c>
      <c r="D62" s="51">
        <f>SUM(D63+D68+D73)</f>
        <v>4100</v>
      </c>
      <c r="E62" s="51">
        <f>SUM(E63+E68+E73)</f>
        <v>0</v>
      </c>
      <c r="F62" s="51">
        <f t="shared" si="0"/>
        <v>4100</v>
      </c>
    </row>
    <row r="63" spans="1:6" ht="63.75">
      <c r="A63" s="72" t="s">
        <v>439</v>
      </c>
      <c r="B63" s="50" t="s">
        <v>80</v>
      </c>
      <c r="C63" s="60" t="s">
        <v>434</v>
      </c>
      <c r="D63" s="51">
        <f aca="true" t="shared" si="3" ref="D63:E66">SUM(D64)</f>
        <v>3000</v>
      </c>
      <c r="E63" s="51">
        <f t="shared" si="3"/>
        <v>0</v>
      </c>
      <c r="F63" s="51">
        <f t="shared" si="0"/>
        <v>3000</v>
      </c>
    </row>
    <row r="64" spans="1:6" ht="12.75">
      <c r="A64" s="47" t="s">
        <v>681</v>
      </c>
      <c r="B64" s="50" t="s">
        <v>80</v>
      </c>
      <c r="C64" s="60" t="s">
        <v>435</v>
      </c>
      <c r="D64" s="51">
        <f t="shared" si="3"/>
        <v>3000</v>
      </c>
      <c r="E64" s="51">
        <f t="shared" si="3"/>
        <v>0</v>
      </c>
      <c r="F64" s="51">
        <f t="shared" si="0"/>
        <v>3000</v>
      </c>
    </row>
    <row r="65" spans="1:6" ht="12.75">
      <c r="A65" s="47" t="s">
        <v>81</v>
      </c>
      <c r="B65" s="50" t="s">
        <v>80</v>
      </c>
      <c r="C65" s="60" t="s">
        <v>436</v>
      </c>
      <c r="D65" s="51">
        <f t="shared" si="3"/>
        <v>3000</v>
      </c>
      <c r="E65" s="51">
        <f t="shared" si="3"/>
        <v>0</v>
      </c>
      <c r="F65" s="51">
        <f t="shared" si="0"/>
        <v>3000</v>
      </c>
    </row>
    <row r="66" spans="1:6" ht="12.75">
      <c r="A66" s="49" t="s">
        <v>627</v>
      </c>
      <c r="B66" s="50" t="s">
        <v>80</v>
      </c>
      <c r="C66" s="60" t="s">
        <v>437</v>
      </c>
      <c r="D66" s="51">
        <f t="shared" si="3"/>
        <v>3000</v>
      </c>
      <c r="E66" s="51">
        <f t="shared" si="3"/>
        <v>0</v>
      </c>
      <c r="F66" s="51">
        <f t="shared" si="0"/>
        <v>3000</v>
      </c>
    </row>
    <row r="67" spans="1:6" ht="25.5">
      <c r="A67" s="49" t="s">
        <v>628</v>
      </c>
      <c r="B67" s="50" t="s">
        <v>80</v>
      </c>
      <c r="C67" s="60" t="s">
        <v>438</v>
      </c>
      <c r="D67" s="51">
        <v>3000</v>
      </c>
      <c r="E67" s="51">
        <v>0</v>
      </c>
      <c r="F67" s="51">
        <f t="shared" si="0"/>
        <v>3000</v>
      </c>
    </row>
    <row r="68" spans="1:6" ht="76.5">
      <c r="A68" s="72" t="s">
        <v>445</v>
      </c>
      <c r="B68" s="50" t="s">
        <v>80</v>
      </c>
      <c r="C68" s="69" t="s">
        <v>440</v>
      </c>
      <c r="D68" s="51">
        <f aca="true" t="shared" si="4" ref="D68:E71">SUM(D69)</f>
        <v>700</v>
      </c>
      <c r="E68" s="51">
        <f t="shared" si="4"/>
        <v>0</v>
      </c>
      <c r="F68" s="51">
        <f t="shared" si="0"/>
        <v>700</v>
      </c>
    </row>
    <row r="69" spans="1:6" ht="12.75">
      <c r="A69" s="47" t="s">
        <v>681</v>
      </c>
      <c r="B69" s="50" t="s">
        <v>80</v>
      </c>
      <c r="C69" s="69" t="s">
        <v>441</v>
      </c>
      <c r="D69" s="51">
        <f t="shared" si="4"/>
        <v>700</v>
      </c>
      <c r="E69" s="51">
        <f t="shared" si="4"/>
        <v>0</v>
      </c>
      <c r="F69" s="51">
        <f t="shared" si="0"/>
        <v>700</v>
      </c>
    </row>
    <row r="70" spans="1:6" ht="12.75">
      <c r="A70" s="47" t="s">
        <v>81</v>
      </c>
      <c r="B70" s="50" t="s">
        <v>80</v>
      </c>
      <c r="C70" s="69" t="s">
        <v>442</v>
      </c>
      <c r="D70" s="51">
        <f t="shared" si="4"/>
        <v>700</v>
      </c>
      <c r="E70" s="51">
        <f t="shared" si="4"/>
        <v>0</v>
      </c>
      <c r="F70" s="51">
        <f t="shared" si="0"/>
        <v>700</v>
      </c>
    </row>
    <row r="71" spans="1:6" ht="12.75">
      <c r="A71" s="49" t="s">
        <v>627</v>
      </c>
      <c r="B71" s="50" t="s">
        <v>80</v>
      </c>
      <c r="C71" s="69" t="s">
        <v>443</v>
      </c>
      <c r="D71" s="51">
        <f t="shared" si="4"/>
        <v>700</v>
      </c>
      <c r="E71" s="51">
        <f t="shared" si="4"/>
        <v>0</v>
      </c>
      <c r="F71" s="51">
        <f t="shared" si="0"/>
        <v>700</v>
      </c>
    </row>
    <row r="72" spans="1:6" ht="25.5">
      <c r="A72" s="49" t="s">
        <v>628</v>
      </c>
      <c r="B72" s="50" t="s">
        <v>80</v>
      </c>
      <c r="C72" s="69" t="s">
        <v>444</v>
      </c>
      <c r="D72" s="51">
        <v>700</v>
      </c>
      <c r="E72" s="51">
        <v>0</v>
      </c>
      <c r="F72" s="51">
        <f t="shared" si="0"/>
        <v>700</v>
      </c>
    </row>
    <row r="73" spans="1:6" ht="63.75" customHeight="1">
      <c r="A73" s="73" t="s">
        <v>451</v>
      </c>
      <c r="B73" s="50" t="s">
        <v>80</v>
      </c>
      <c r="C73" s="69" t="s">
        <v>446</v>
      </c>
      <c r="D73" s="51">
        <f aca="true" t="shared" si="5" ref="D73:E76">SUM(D74)</f>
        <v>400</v>
      </c>
      <c r="E73" s="51">
        <f t="shared" si="5"/>
        <v>0</v>
      </c>
      <c r="F73" s="51">
        <f t="shared" si="0"/>
        <v>400</v>
      </c>
    </row>
    <row r="74" spans="1:6" ht="12.75">
      <c r="A74" s="47" t="s">
        <v>681</v>
      </c>
      <c r="B74" s="50" t="s">
        <v>80</v>
      </c>
      <c r="C74" s="69" t="s">
        <v>447</v>
      </c>
      <c r="D74" s="51">
        <f t="shared" si="5"/>
        <v>400</v>
      </c>
      <c r="E74" s="51">
        <f t="shared" si="5"/>
        <v>0</v>
      </c>
      <c r="F74" s="51">
        <f t="shared" si="0"/>
        <v>400</v>
      </c>
    </row>
    <row r="75" spans="1:6" ht="12.75">
      <c r="A75" s="47" t="s">
        <v>81</v>
      </c>
      <c r="B75" s="50" t="s">
        <v>80</v>
      </c>
      <c r="C75" s="69" t="s">
        <v>448</v>
      </c>
      <c r="D75" s="51">
        <f t="shared" si="5"/>
        <v>400</v>
      </c>
      <c r="E75" s="51">
        <f t="shared" si="5"/>
        <v>0</v>
      </c>
      <c r="F75" s="51">
        <f t="shared" si="0"/>
        <v>400</v>
      </c>
    </row>
    <row r="76" spans="1:6" ht="12.75">
      <c r="A76" s="49" t="s">
        <v>627</v>
      </c>
      <c r="B76" s="50" t="s">
        <v>80</v>
      </c>
      <c r="C76" s="69" t="s">
        <v>449</v>
      </c>
      <c r="D76" s="51">
        <f t="shared" si="5"/>
        <v>400</v>
      </c>
      <c r="E76" s="51">
        <f t="shared" si="5"/>
        <v>0</v>
      </c>
      <c r="F76" s="51">
        <f t="shared" si="0"/>
        <v>400</v>
      </c>
    </row>
    <row r="77" spans="1:6" ht="25.5">
      <c r="A77" s="49" t="s">
        <v>628</v>
      </c>
      <c r="B77" s="50" t="s">
        <v>80</v>
      </c>
      <c r="C77" s="69" t="s">
        <v>450</v>
      </c>
      <c r="D77" s="51">
        <v>400</v>
      </c>
      <c r="E77" s="51">
        <v>0</v>
      </c>
      <c r="F77" s="51">
        <f t="shared" si="0"/>
        <v>400</v>
      </c>
    </row>
    <row r="78" spans="1:6" ht="18" customHeight="1">
      <c r="A78" s="49"/>
      <c r="B78" s="50" t="s">
        <v>80</v>
      </c>
      <c r="C78" s="69" t="s">
        <v>372</v>
      </c>
      <c r="D78" s="51">
        <f>SUM(D79)</f>
        <v>2000</v>
      </c>
      <c r="E78" s="51">
        <f>SUM(E79)</f>
        <v>0</v>
      </c>
      <c r="F78" s="51">
        <f>SUM(D78-E78)</f>
        <v>2000</v>
      </c>
    </row>
    <row r="79" spans="1:6" ht="63.75">
      <c r="A79" s="70" t="s">
        <v>371</v>
      </c>
      <c r="B79" s="50" t="s">
        <v>80</v>
      </c>
      <c r="C79" s="69" t="s">
        <v>370</v>
      </c>
      <c r="D79" s="51">
        <f aca="true" t="shared" si="6" ref="D79:F80">SUM(D80)</f>
        <v>2000</v>
      </c>
      <c r="E79" s="51">
        <f t="shared" si="6"/>
        <v>0</v>
      </c>
      <c r="F79" s="51">
        <f t="shared" si="6"/>
        <v>2000</v>
      </c>
    </row>
    <row r="80" spans="1:6" ht="25.5">
      <c r="A80" s="62" t="s">
        <v>152</v>
      </c>
      <c r="B80" s="50" t="s">
        <v>80</v>
      </c>
      <c r="C80" s="69" t="s">
        <v>369</v>
      </c>
      <c r="D80" s="51">
        <f t="shared" si="6"/>
        <v>2000</v>
      </c>
      <c r="E80" s="51">
        <f t="shared" si="6"/>
        <v>0</v>
      </c>
      <c r="F80" s="51">
        <f t="shared" si="6"/>
        <v>2000</v>
      </c>
    </row>
    <row r="81" spans="1:6" ht="19.5" customHeight="1">
      <c r="A81" s="47" t="s">
        <v>81</v>
      </c>
      <c r="B81" s="50" t="s">
        <v>80</v>
      </c>
      <c r="C81" s="69" t="s">
        <v>368</v>
      </c>
      <c r="D81" s="51">
        <f>SUM(D82)</f>
        <v>2000</v>
      </c>
      <c r="E81" s="51">
        <f>SUM(E82)</f>
        <v>0</v>
      </c>
      <c r="F81" s="51">
        <f>SUM(F82)</f>
        <v>2000</v>
      </c>
    </row>
    <row r="82" spans="1:6" ht="21" customHeight="1">
      <c r="A82" s="61" t="s">
        <v>93</v>
      </c>
      <c r="B82" s="50" t="s">
        <v>80</v>
      </c>
      <c r="C82" s="68" t="s">
        <v>367</v>
      </c>
      <c r="D82" s="51">
        <v>2000</v>
      </c>
      <c r="E82" s="51">
        <v>0</v>
      </c>
      <c r="F82" s="51">
        <f>SUM(D82-E82)</f>
        <v>2000</v>
      </c>
    </row>
    <row r="83" spans="1:6" ht="12.75">
      <c r="A83" s="49" t="s">
        <v>133</v>
      </c>
      <c r="B83" s="50" t="s">
        <v>80</v>
      </c>
      <c r="C83" s="60" t="s">
        <v>659</v>
      </c>
      <c r="D83" s="51">
        <f>SUM(D84+D89+D105)</f>
        <v>95500</v>
      </c>
      <c r="E83" s="51">
        <f>SUM(E84+E89+E105)</f>
        <v>0</v>
      </c>
      <c r="F83" s="51">
        <f t="shared" si="0"/>
        <v>95500</v>
      </c>
    </row>
    <row r="84" spans="1:6" ht="52.5" customHeight="1">
      <c r="A84" s="62" t="s">
        <v>682</v>
      </c>
      <c r="B84" s="50" t="s">
        <v>80</v>
      </c>
      <c r="C84" s="60" t="s">
        <v>334</v>
      </c>
      <c r="D84" s="51">
        <f aca="true" t="shared" si="7" ref="D84:F87">SUM(D85)</f>
        <v>10000</v>
      </c>
      <c r="E84" s="51">
        <f t="shared" si="7"/>
        <v>0</v>
      </c>
      <c r="F84" s="51">
        <f t="shared" si="7"/>
        <v>10000</v>
      </c>
    </row>
    <row r="85" spans="1:6" ht="25.5">
      <c r="A85" s="47" t="s">
        <v>311</v>
      </c>
      <c r="B85" s="50" t="s">
        <v>80</v>
      </c>
      <c r="C85" s="60" t="s">
        <v>335</v>
      </c>
      <c r="D85" s="51">
        <f t="shared" si="7"/>
        <v>10000</v>
      </c>
      <c r="E85" s="51">
        <f t="shared" si="7"/>
        <v>0</v>
      </c>
      <c r="F85" s="51">
        <f t="shared" si="7"/>
        <v>10000</v>
      </c>
    </row>
    <row r="86" spans="1:6" ht="12.75">
      <c r="A86" s="47" t="s">
        <v>81</v>
      </c>
      <c r="B86" s="50" t="s">
        <v>80</v>
      </c>
      <c r="C86" s="60" t="s">
        <v>336</v>
      </c>
      <c r="D86" s="51">
        <f t="shared" si="7"/>
        <v>10000</v>
      </c>
      <c r="E86" s="51">
        <f t="shared" si="7"/>
        <v>0</v>
      </c>
      <c r="F86" s="51">
        <f t="shared" si="7"/>
        <v>10000</v>
      </c>
    </row>
    <row r="87" spans="1:6" ht="12.75">
      <c r="A87" s="61" t="s">
        <v>82</v>
      </c>
      <c r="B87" s="50" t="s">
        <v>80</v>
      </c>
      <c r="C87" s="60" t="s">
        <v>337</v>
      </c>
      <c r="D87" s="51">
        <f t="shared" si="7"/>
        <v>10000</v>
      </c>
      <c r="E87" s="51">
        <f t="shared" si="7"/>
        <v>0</v>
      </c>
      <c r="F87" s="51">
        <f t="shared" si="7"/>
        <v>10000</v>
      </c>
    </row>
    <row r="88" spans="1:6" ht="12.75">
      <c r="A88" s="61" t="s">
        <v>92</v>
      </c>
      <c r="B88" s="50" t="s">
        <v>80</v>
      </c>
      <c r="C88" s="60" t="s">
        <v>338</v>
      </c>
      <c r="D88" s="51">
        <v>10000</v>
      </c>
      <c r="E88" s="51">
        <v>0</v>
      </c>
      <c r="F88" s="51">
        <f t="shared" si="0"/>
        <v>10000</v>
      </c>
    </row>
    <row r="89" spans="1:6" ht="51">
      <c r="A89" s="47" t="s">
        <v>339</v>
      </c>
      <c r="B89" s="50" t="s">
        <v>80</v>
      </c>
      <c r="C89" s="60" t="s">
        <v>340</v>
      </c>
      <c r="D89" s="51">
        <f>SUM(D90+D94+D98+D103)</f>
        <v>65500</v>
      </c>
      <c r="E89" s="51">
        <f>SUM(E90+E94+E98+E103)</f>
        <v>0</v>
      </c>
      <c r="F89" s="51">
        <f aca="true" t="shared" si="8" ref="F89:F96">SUM(D89-E89)</f>
        <v>65500</v>
      </c>
    </row>
    <row r="90" spans="1:6" ht="25.5">
      <c r="A90" s="47" t="s">
        <v>311</v>
      </c>
      <c r="B90" s="50" t="s">
        <v>80</v>
      </c>
      <c r="C90" s="60" t="s">
        <v>341</v>
      </c>
      <c r="D90" s="51">
        <f>SUM(D92+D91)</f>
        <v>4000</v>
      </c>
      <c r="E90" s="51">
        <f>SUM(E92)</f>
        <v>0</v>
      </c>
      <c r="F90" s="51">
        <f t="shared" si="8"/>
        <v>4000</v>
      </c>
    </row>
    <row r="91" spans="1:6" ht="15.75" customHeight="1">
      <c r="A91" s="49" t="s">
        <v>83</v>
      </c>
      <c r="B91" s="50">
        <v>200</v>
      </c>
      <c r="C91" s="69" t="s">
        <v>683</v>
      </c>
      <c r="D91" s="51">
        <v>4000</v>
      </c>
      <c r="E91" s="51">
        <v>0</v>
      </c>
      <c r="F91" s="51"/>
    </row>
    <row r="92" spans="1:6" ht="12.75">
      <c r="A92" s="61" t="s">
        <v>94</v>
      </c>
      <c r="B92" s="50" t="s">
        <v>80</v>
      </c>
      <c r="C92" s="69" t="s">
        <v>374</v>
      </c>
      <c r="D92" s="51">
        <f>SUM(D93)</f>
        <v>0</v>
      </c>
      <c r="E92" s="51">
        <f>SUM(E93)</f>
        <v>0</v>
      </c>
      <c r="F92" s="51">
        <f t="shared" si="8"/>
        <v>0</v>
      </c>
    </row>
    <row r="93" spans="1:6" ht="12.75">
      <c r="A93" s="61" t="s">
        <v>96</v>
      </c>
      <c r="B93" s="50" t="s">
        <v>80</v>
      </c>
      <c r="C93" s="69" t="s">
        <v>373</v>
      </c>
      <c r="D93" s="51">
        <v>0</v>
      </c>
      <c r="E93" s="51">
        <v>0</v>
      </c>
      <c r="F93" s="51">
        <f t="shared" si="8"/>
        <v>0</v>
      </c>
    </row>
    <row r="94" spans="1:6" ht="16.5" customHeight="1">
      <c r="A94" s="47" t="s">
        <v>153</v>
      </c>
      <c r="B94" s="50" t="s">
        <v>80</v>
      </c>
      <c r="C94" s="60" t="s">
        <v>342</v>
      </c>
      <c r="D94" s="51">
        <v>5000</v>
      </c>
      <c r="E94" s="51">
        <f>SUM(E95)</f>
        <v>0</v>
      </c>
      <c r="F94" s="51">
        <f t="shared" si="8"/>
        <v>5000</v>
      </c>
    </row>
    <row r="95" spans="1:6" ht="12.75">
      <c r="A95" s="47" t="s">
        <v>81</v>
      </c>
      <c r="B95" s="50" t="s">
        <v>80</v>
      </c>
      <c r="C95" s="60" t="s">
        <v>343</v>
      </c>
      <c r="D95" s="51">
        <v>5000</v>
      </c>
      <c r="E95" s="51">
        <f>SUM(E96)</f>
        <v>0</v>
      </c>
      <c r="F95" s="51">
        <f t="shared" si="8"/>
        <v>5000</v>
      </c>
    </row>
    <row r="96" spans="1:6" ht="12.75">
      <c r="A96" s="47" t="s">
        <v>93</v>
      </c>
      <c r="B96" s="50" t="s">
        <v>80</v>
      </c>
      <c r="C96" s="60" t="s">
        <v>344</v>
      </c>
      <c r="D96" s="51">
        <v>5000</v>
      </c>
      <c r="E96" s="51">
        <v>0</v>
      </c>
      <c r="F96" s="51">
        <f t="shared" si="8"/>
        <v>5000</v>
      </c>
    </row>
    <row r="97" spans="1:6" ht="12.75">
      <c r="A97" s="47"/>
      <c r="B97" s="50" t="s">
        <v>80</v>
      </c>
      <c r="C97" s="69" t="s">
        <v>375</v>
      </c>
      <c r="D97" s="51">
        <f>SUM(D98+D103)</f>
        <v>56500</v>
      </c>
      <c r="E97" s="51">
        <v>0</v>
      </c>
      <c r="F97" s="51">
        <f aca="true" t="shared" si="9" ref="F97:F104">SUM(D97-E97)</f>
        <v>56500</v>
      </c>
    </row>
    <row r="98" spans="1:6" ht="63.75">
      <c r="A98" s="70" t="s">
        <v>381</v>
      </c>
      <c r="B98" s="50" t="s">
        <v>80</v>
      </c>
      <c r="C98" s="69" t="s">
        <v>376</v>
      </c>
      <c r="D98" s="51">
        <f aca="true" t="shared" si="10" ref="D98:E101">SUM(D99)</f>
        <v>20000</v>
      </c>
      <c r="E98" s="51">
        <f t="shared" si="10"/>
        <v>0</v>
      </c>
      <c r="F98" s="51">
        <f t="shared" si="9"/>
        <v>20000</v>
      </c>
    </row>
    <row r="99" spans="1:6" ht="25.5">
      <c r="A99" s="62" t="s">
        <v>311</v>
      </c>
      <c r="B99" s="50" t="s">
        <v>80</v>
      </c>
      <c r="C99" s="69" t="s">
        <v>377</v>
      </c>
      <c r="D99" s="51">
        <f t="shared" si="10"/>
        <v>20000</v>
      </c>
      <c r="E99" s="51">
        <f t="shared" si="10"/>
        <v>0</v>
      </c>
      <c r="F99" s="51">
        <f t="shared" si="9"/>
        <v>20000</v>
      </c>
    </row>
    <row r="100" spans="1:6" ht="12.75">
      <c r="A100" s="47" t="s">
        <v>81</v>
      </c>
      <c r="B100" s="50" t="s">
        <v>80</v>
      </c>
      <c r="C100" s="69" t="s">
        <v>378</v>
      </c>
      <c r="D100" s="51">
        <f t="shared" si="10"/>
        <v>20000</v>
      </c>
      <c r="E100" s="51">
        <f t="shared" si="10"/>
        <v>0</v>
      </c>
      <c r="F100" s="51">
        <f t="shared" si="9"/>
        <v>20000</v>
      </c>
    </row>
    <row r="101" spans="1:6" ht="12.75">
      <c r="A101" s="61" t="s">
        <v>82</v>
      </c>
      <c r="B101" s="50" t="s">
        <v>80</v>
      </c>
      <c r="C101" s="69" t="s">
        <v>379</v>
      </c>
      <c r="D101" s="51">
        <f t="shared" si="10"/>
        <v>20000</v>
      </c>
      <c r="E101" s="51">
        <f t="shared" si="10"/>
        <v>0</v>
      </c>
      <c r="F101" s="51">
        <f t="shared" si="9"/>
        <v>20000</v>
      </c>
    </row>
    <row r="102" spans="1:6" ht="12.75">
      <c r="A102" s="61" t="s">
        <v>92</v>
      </c>
      <c r="B102" s="50" t="s">
        <v>80</v>
      </c>
      <c r="C102" s="69" t="s">
        <v>380</v>
      </c>
      <c r="D102" s="51">
        <v>20000</v>
      </c>
      <c r="E102" s="51">
        <v>0</v>
      </c>
      <c r="F102" s="51">
        <f t="shared" si="9"/>
        <v>20000</v>
      </c>
    </row>
    <row r="103" spans="1:6" ht="12.75">
      <c r="A103" s="61" t="s">
        <v>94</v>
      </c>
      <c r="B103" s="50" t="s">
        <v>80</v>
      </c>
      <c r="C103" s="69" t="s">
        <v>684</v>
      </c>
      <c r="D103" s="51">
        <f>SUM(D104)</f>
        <v>36500</v>
      </c>
      <c r="E103" s="51">
        <f>SUM(E104)</f>
        <v>0</v>
      </c>
      <c r="F103" s="51">
        <f t="shared" si="9"/>
        <v>36500</v>
      </c>
    </row>
    <row r="104" spans="1:6" ht="12.75">
      <c r="A104" s="61" t="s">
        <v>96</v>
      </c>
      <c r="B104" s="50" t="s">
        <v>80</v>
      </c>
      <c r="C104" s="69" t="s">
        <v>685</v>
      </c>
      <c r="D104" s="51">
        <v>36500</v>
      </c>
      <c r="E104" s="51">
        <v>0</v>
      </c>
      <c r="F104" s="51">
        <f t="shared" si="9"/>
        <v>36500</v>
      </c>
    </row>
    <row r="105" spans="1:10" ht="18" customHeight="1">
      <c r="A105" s="62" t="s">
        <v>347</v>
      </c>
      <c r="B105" s="50" t="s">
        <v>80</v>
      </c>
      <c r="C105" s="60" t="s">
        <v>345</v>
      </c>
      <c r="D105" s="51">
        <f aca="true" t="shared" si="11" ref="D105:E110">SUM(D106)</f>
        <v>20000</v>
      </c>
      <c r="E105" s="51">
        <f t="shared" si="11"/>
        <v>0</v>
      </c>
      <c r="F105" s="51">
        <f aca="true" t="shared" si="12" ref="F105:F110">SUM(D105-E105)</f>
        <v>20000</v>
      </c>
      <c r="J105" t="s">
        <v>397</v>
      </c>
    </row>
    <row r="106" spans="1:6" ht="12.75">
      <c r="A106" s="47"/>
      <c r="B106" s="50" t="s">
        <v>80</v>
      </c>
      <c r="C106" s="60" t="s">
        <v>346</v>
      </c>
      <c r="D106" s="51">
        <f t="shared" si="11"/>
        <v>20000</v>
      </c>
      <c r="E106" s="51">
        <f t="shared" si="11"/>
        <v>0</v>
      </c>
      <c r="F106" s="51">
        <f t="shared" si="12"/>
        <v>20000</v>
      </c>
    </row>
    <row r="107" spans="1:6" ht="63.75">
      <c r="A107" s="47" t="s">
        <v>348</v>
      </c>
      <c r="B107" s="50" t="s">
        <v>80</v>
      </c>
      <c r="C107" s="60" t="s">
        <v>349</v>
      </c>
      <c r="D107" s="51">
        <f t="shared" si="11"/>
        <v>20000</v>
      </c>
      <c r="E107" s="51">
        <f t="shared" si="11"/>
        <v>0</v>
      </c>
      <c r="F107" s="51">
        <f t="shared" si="12"/>
        <v>20000</v>
      </c>
    </row>
    <row r="108" spans="1:6" ht="25.5">
      <c r="A108" s="47" t="s">
        <v>311</v>
      </c>
      <c r="B108" s="50" t="s">
        <v>80</v>
      </c>
      <c r="C108" s="60" t="s">
        <v>350</v>
      </c>
      <c r="D108" s="51">
        <f t="shared" si="11"/>
        <v>20000</v>
      </c>
      <c r="E108" s="51">
        <f t="shared" si="11"/>
        <v>0</v>
      </c>
      <c r="F108" s="51">
        <f t="shared" si="12"/>
        <v>20000</v>
      </c>
    </row>
    <row r="109" spans="1:6" ht="12.75">
      <c r="A109" s="61" t="s">
        <v>81</v>
      </c>
      <c r="B109" s="50" t="s">
        <v>80</v>
      </c>
      <c r="C109" s="60" t="s">
        <v>351</v>
      </c>
      <c r="D109" s="51">
        <f t="shared" si="11"/>
        <v>20000</v>
      </c>
      <c r="E109" s="51">
        <f t="shared" si="11"/>
        <v>0</v>
      </c>
      <c r="F109" s="51">
        <f t="shared" si="12"/>
        <v>20000</v>
      </c>
    </row>
    <row r="110" spans="1:6" ht="12.75">
      <c r="A110" s="61" t="s">
        <v>82</v>
      </c>
      <c r="B110" s="50" t="s">
        <v>80</v>
      </c>
      <c r="C110" s="60" t="s">
        <v>352</v>
      </c>
      <c r="D110" s="51">
        <f t="shared" si="11"/>
        <v>20000</v>
      </c>
      <c r="E110" s="51">
        <f t="shared" si="11"/>
        <v>0</v>
      </c>
      <c r="F110" s="51">
        <f t="shared" si="12"/>
        <v>20000</v>
      </c>
    </row>
    <row r="111" spans="1:6" ht="12.75" customHeight="1">
      <c r="A111" s="61" t="s">
        <v>92</v>
      </c>
      <c r="B111" s="50" t="s">
        <v>80</v>
      </c>
      <c r="C111" s="60" t="s">
        <v>353</v>
      </c>
      <c r="D111" s="51">
        <v>20000</v>
      </c>
      <c r="E111" s="51">
        <v>0</v>
      </c>
      <c r="F111" s="51">
        <f aca="true" t="shared" si="13" ref="F111:F135">SUM(D111-E111)</f>
        <v>20000</v>
      </c>
    </row>
    <row r="112" spans="1:6" ht="12.75">
      <c r="A112" s="49" t="s">
        <v>668</v>
      </c>
      <c r="B112" s="50" t="s">
        <v>80</v>
      </c>
      <c r="C112" s="60" t="s">
        <v>660</v>
      </c>
      <c r="D112" s="51">
        <f aca="true" t="shared" si="14" ref="D112:E118">SUM(D113)</f>
        <v>154400</v>
      </c>
      <c r="E112" s="51">
        <f t="shared" si="14"/>
        <v>0</v>
      </c>
      <c r="F112" s="51">
        <f t="shared" si="13"/>
        <v>154400</v>
      </c>
    </row>
    <row r="113" spans="1:6" ht="12.75">
      <c r="A113" s="47" t="s">
        <v>676</v>
      </c>
      <c r="B113" s="50" t="s">
        <v>80</v>
      </c>
      <c r="C113" s="60" t="s">
        <v>661</v>
      </c>
      <c r="D113" s="51">
        <f t="shared" si="14"/>
        <v>154400</v>
      </c>
      <c r="E113" s="51">
        <f t="shared" si="14"/>
        <v>0</v>
      </c>
      <c r="F113" s="51">
        <f t="shared" si="13"/>
        <v>154400</v>
      </c>
    </row>
    <row r="114" spans="1:6" ht="12.75">
      <c r="A114" s="47" t="s">
        <v>347</v>
      </c>
      <c r="B114" s="50" t="s">
        <v>80</v>
      </c>
      <c r="C114" s="60" t="s">
        <v>424</v>
      </c>
      <c r="D114" s="51">
        <f t="shared" si="14"/>
        <v>154400</v>
      </c>
      <c r="E114" s="51">
        <f t="shared" si="14"/>
        <v>0</v>
      </c>
      <c r="F114" s="51">
        <f t="shared" si="13"/>
        <v>154400</v>
      </c>
    </row>
    <row r="115" spans="1:6" ht="12.75">
      <c r="A115" s="47"/>
      <c r="B115" s="50" t="s">
        <v>80</v>
      </c>
      <c r="C115" s="60" t="s">
        <v>425</v>
      </c>
      <c r="D115" s="51">
        <f>SUM(D116)</f>
        <v>154400</v>
      </c>
      <c r="E115" s="51">
        <f>SUM(E116)</f>
        <v>0</v>
      </c>
      <c r="F115" s="51">
        <f t="shared" si="13"/>
        <v>154400</v>
      </c>
    </row>
    <row r="116" spans="1:6" ht="51">
      <c r="A116" s="47" t="s">
        <v>427</v>
      </c>
      <c r="B116" s="50" t="s">
        <v>80</v>
      </c>
      <c r="C116" s="60" t="s">
        <v>426</v>
      </c>
      <c r="D116" s="51">
        <f>SUM(D117)</f>
        <v>154400</v>
      </c>
      <c r="E116" s="51">
        <f>SUM(E117)</f>
        <v>0</v>
      </c>
      <c r="F116" s="51">
        <f t="shared" si="13"/>
        <v>154400</v>
      </c>
    </row>
    <row r="117" spans="1:6" ht="38.25">
      <c r="A117" s="47" t="s">
        <v>299</v>
      </c>
      <c r="B117" s="50" t="s">
        <v>80</v>
      </c>
      <c r="C117" s="60" t="s">
        <v>428</v>
      </c>
      <c r="D117" s="51">
        <f t="shared" si="14"/>
        <v>154400</v>
      </c>
      <c r="E117" s="51">
        <f t="shared" si="14"/>
        <v>0</v>
      </c>
      <c r="F117" s="51">
        <f t="shared" si="13"/>
        <v>154400</v>
      </c>
    </row>
    <row r="118" spans="1:6" ht="12.75">
      <c r="A118" s="49" t="s">
        <v>81</v>
      </c>
      <c r="B118" s="50" t="s">
        <v>80</v>
      </c>
      <c r="C118" s="60" t="s">
        <v>429</v>
      </c>
      <c r="D118" s="51">
        <f t="shared" si="14"/>
        <v>154400</v>
      </c>
      <c r="E118" s="51">
        <f t="shared" si="14"/>
        <v>0</v>
      </c>
      <c r="F118" s="51">
        <f t="shared" si="13"/>
        <v>154400</v>
      </c>
    </row>
    <row r="119" spans="1:6" ht="25.5">
      <c r="A119" s="49" t="s">
        <v>85</v>
      </c>
      <c r="B119" s="50" t="s">
        <v>80</v>
      </c>
      <c r="C119" s="60" t="s">
        <v>430</v>
      </c>
      <c r="D119" s="51">
        <f>SUM(D120+D121)</f>
        <v>154400</v>
      </c>
      <c r="E119" s="51">
        <f>SUM(E120+E121)</f>
        <v>0</v>
      </c>
      <c r="F119" s="51">
        <f t="shared" si="13"/>
        <v>154400</v>
      </c>
    </row>
    <row r="120" spans="1:6" ht="12.75">
      <c r="A120" s="49" t="s">
        <v>86</v>
      </c>
      <c r="B120" s="50" t="s">
        <v>80</v>
      </c>
      <c r="C120" s="60" t="s">
        <v>431</v>
      </c>
      <c r="D120" s="51">
        <v>118600</v>
      </c>
      <c r="E120" s="58">
        <v>0</v>
      </c>
      <c r="F120" s="51">
        <f t="shared" si="13"/>
        <v>118600</v>
      </c>
    </row>
    <row r="121" spans="1:6" ht="12.75">
      <c r="A121" s="49" t="s">
        <v>88</v>
      </c>
      <c r="B121" s="50" t="s">
        <v>80</v>
      </c>
      <c r="C121" s="60" t="s">
        <v>432</v>
      </c>
      <c r="D121" s="51">
        <v>35800</v>
      </c>
      <c r="E121" s="58">
        <v>0</v>
      </c>
      <c r="F121" s="51">
        <f t="shared" si="13"/>
        <v>35800</v>
      </c>
    </row>
    <row r="122" spans="1:6" ht="25.5">
      <c r="A122" s="47" t="s">
        <v>84</v>
      </c>
      <c r="B122" s="50" t="s">
        <v>80</v>
      </c>
      <c r="C122" s="60" t="s">
        <v>663</v>
      </c>
      <c r="D122" s="51">
        <f>SUM(D123)</f>
        <v>119800</v>
      </c>
      <c r="E122" s="58">
        <f>SUM(E123)</f>
        <v>0</v>
      </c>
      <c r="F122" s="51">
        <f t="shared" si="13"/>
        <v>119800</v>
      </c>
    </row>
    <row r="123" spans="1:6" ht="38.25">
      <c r="A123" s="47" t="s">
        <v>525</v>
      </c>
      <c r="B123" s="50" t="s">
        <v>80</v>
      </c>
      <c r="C123" s="60" t="s">
        <v>662</v>
      </c>
      <c r="D123" s="51">
        <f>SUM(D125+D131+D137+D143+D148+D159+D180)</f>
        <v>119800</v>
      </c>
      <c r="E123" s="51">
        <f>SUM(E125+E131+E137+E143+E148+E159+E180)</f>
        <v>0</v>
      </c>
      <c r="F123" s="51">
        <f t="shared" si="13"/>
        <v>119800</v>
      </c>
    </row>
    <row r="124" spans="1:6" ht="84.75" customHeight="1">
      <c r="A124" s="71" t="s">
        <v>686</v>
      </c>
      <c r="B124" s="50" t="s">
        <v>80</v>
      </c>
      <c r="C124" s="60" t="s">
        <v>356</v>
      </c>
      <c r="D124" s="51">
        <f aca="true" t="shared" si="15" ref="D124:E128">SUM(D125)</f>
        <v>200</v>
      </c>
      <c r="E124" s="58">
        <f t="shared" si="15"/>
        <v>0</v>
      </c>
      <c r="F124" s="51">
        <f t="shared" si="13"/>
        <v>200</v>
      </c>
    </row>
    <row r="125" spans="1:6" ht="12.75">
      <c r="A125" s="47"/>
      <c r="B125" s="50" t="s">
        <v>80</v>
      </c>
      <c r="C125" s="60" t="s">
        <v>357</v>
      </c>
      <c r="D125" s="51">
        <f t="shared" si="15"/>
        <v>200</v>
      </c>
      <c r="E125" s="58">
        <f t="shared" si="15"/>
        <v>0</v>
      </c>
      <c r="F125" s="51">
        <f t="shared" si="13"/>
        <v>200</v>
      </c>
    </row>
    <row r="126" spans="1:6" ht="117" customHeight="1">
      <c r="A126" s="71" t="s">
        <v>687</v>
      </c>
      <c r="B126" s="50" t="s">
        <v>80</v>
      </c>
      <c r="C126" s="60" t="s">
        <v>361</v>
      </c>
      <c r="D126" s="51">
        <f t="shared" si="15"/>
        <v>200</v>
      </c>
      <c r="E126" s="58">
        <f t="shared" si="15"/>
        <v>0</v>
      </c>
      <c r="F126" s="51">
        <f t="shared" si="13"/>
        <v>200</v>
      </c>
    </row>
    <row r="127" spans="1:6" ht="25.5">
      <c r="A127" s="47" t="s">
        <v>453</v>
      </c>
      <c r="B127" s="50" t="s">
        <v>80</v>
      </c>
      <c r="C127" s="60" t="s">
        <v>470</v>
      </c>
      <c r="D127" s="51">
        <f t="shared" si="15"/>
        <v>200</v>
      </c>
      <c r="E127" s="58">
        <f t="shared" si="15"/>
        <v>0</v>
      </c>
      <c r="F127" s="51">
        <f t="shared" si="13"/>
        <v>200</v>
      </c>
    </row>
    <row r="128" spans="1:6" ht="12.75">
      <c r="A128" s="62" t="s">
        <v>94</v>
      </c>
      <c r="B128" s="50" t="s">
        <v>80</v>
      </c>
      <c r="C128" s="69" t="s">
        <v>383</v>
      </c>
      <c r="D128" s="51">
        <f t="shared" si="15"/>
        <v>200</v>
      </c>
      <c r="E128" s="58">
        <f t="shared" si="15"/>
        <v>0</v>
      </c>
      <c r="F128" s="51">
        <f t="shared" si="13"/>
        <v>200</v>
      </c>
    </row>
    <row r="129" spans="1:6" ht="12.75">
      <c r="A129" s="62" t="s">
        <v>96</v>
      </c>
      <c r="B129" s="50" t="s">
        <v>80</v>
      </c>
      <c r="C129" s="69" t="s">
        <v>382</v>
      </c>
      <c r="D129" s="51">
        <v>200</v>
      </c>
      <c r="E129" s="58">
        <v>0</v>
      </c>
      <c r="F129" s="51">
        <f t="shared" si="13"/>
        <v>200</v>
      </c>
    </row>
    <row r="130" spans="1:6" ht="63.75">
      <c r="A130" s="62" t="s">
        <v>688</v>
      </c>
      <c r="B130" s="50" t="s">
        <v>80</v>
      </c>
      <c r="C130" s="60" t="s">
        <v>454</v>
      </c>
      <c r="D130" s="51">
        <f aca="true" t="shared" si="16" ref="D130:E143">SUM(D131)</f>
        <v>300</v>
      </c>
      <c r="E130" s="58">
        <f t="shared" si="16"/>
        <v>0</v>
      </c>
      <c r="F130" s="51">
        <f t="shared" si="13"/>
        <v>300</v>
      </c>
    </row>
    <row r="131" spans="1:6" ht="12.75">
      <c r="A131" s="47"/>
      <c r="B131" s="50" t="s">
        <v>80</v>
      </c>
      <c r="C131" s="60" t="s">
        <v>455</v>
      </c>
      <c r="D131" s="51">
        <f t="shared" si="16"/>
        <v>300</v>
      </c>
      <c r="E131" s="58">
        <f t="shared" si="16"/>
        <v>0</v>
      </c>
      <c r="F131" s="51">
        <f t="shared" si="13"/>
        <v>300</v>
      </c>
    </row>
    <row r="132" spans="1:6" ht="114.75">
      <c r="A132" s="62" t="s">
        <v>689</v>
      </c>
      <c r="B132" s="50" t="s">
        <v>80</v>
      </c>
      <c r="C132" s="60" t="s">
        <v>456</v>
      </c>
      <c r="D132" s="51">
        <f t="shared" si="16"/>
        <v>300</v>
      </c>
      <c r="E132" s="58">
        <f t="shared" si="16"/>
        <v>0</v>
      </c>
      <c r="F132" s="51">
        <f t="shared" si="13"/>
        <v>300</v>
      </c>
    </row>
    <row r="133" spans="1:6" ht="25.5">
      <c r="A133" s="47" t="s">
        <v>453</v>
      </c>
      <c r="B133" s="50" t="s">
        <v>80</v>
      </c>
      <c r="C133" s="60" t="s">
        <v>471</v>
      </c>
      <c r="D133" s="51">
        <f t="shared" si="16"/>
        <v>300</v>
      </c>
      <c r="E133" s="58">
        <f t="shared" si="16"/>
        <v>0</v>
      </c>
      <c r="F133" s="51">
        <f t="shared" si="13"/>
        <v>300</v>
      </c>
    </row>
    <row r="134" spans="1:6" ht="12.75">
      <c r="A134" s="62" t="s">
        <v>94</v>
      </c>
      <c r="B134" s="50" t="s">
        <v>80</v>
      </c>
      <c r="C134" s="69" t="s">
        <v>385</v>
      </c>
      <c r="D134" s="51">
        <f>SUM(D135)</f>
        <v>300</v>
      </c>
      <c r="E134" s="58">
        <f>SUM(E135)</f>
        <v>0</v>
      </c>
      <c r="F134" s="51">
        <f t="shared" si="13"/>
        <v>300</v>
      </c>
    </row>
    <row r="135" spans="1:6" ht="12.75">
      <c r="A135" s="62" t="s">
        <v>96</v>
      </c>
      <c r="B135" s="50" t="s">
        <v>80</v>
      </c>
      <c r="C135" s="69" t="s">
        <v>384</v>
      </c>
      <c r="D135" s="51">
        <v>300</v>
      </c>
      <c r="E135" s="58">
        <v>0</v>
      </c>
      <c r="F135" s="51">
        <f t="shared" si="13"/>
        <v>300</v>
      </c>
    </row>
    <row r="136" spans="1:6" ht="63.75">
      <c r="A136" s="62" t="s">
        <v>690</v>
      </c>
      <c r="B136" s="50" t="s">
        <v>80</v>
      </c>
      <c r="C136" s="60" t="s">
        <v>457</v>
      </c>
      <c r="D136" s="51">
        <f t="shared" si="16"/>
        <v>200</v>
      </c>
      <c r="E136" s="58">
        <f t="shared" si="16"/>
        <v>0</v>
      </c>
      <c r="F136" s="51">
        <f aca="true" t="shared" si="17" ref="F136:F141">SUM(D136-E136)</f>
        <v>200</v>
      </c>
    </row>
    <row r="137" spans="1:6" ht="12.75">
      <c r="A137" s="47"/>
      <c r="B137" s="50" t="s">
        <v>80</v>
      </c>
      <c r="C137" s="60" t="s">
        <v>458</v>
      </c>
      <c r="D137" s="51">
        <f t="shared" si="16"/>
        <v>200</v>
      </c>
      <c r="E137" s="58">
        <f t="shared" si="16"/>
        <v>0</v>
      </c>
      <c r="F137" s="51">
        <f t="shared" si="17"/>
        <v>200</v>
      </c>
    </row>
    <row r="138" spans="1:6" ht="115.5" customHeight="1">
      <c r="A138" s="71" t="s">
        <v>0</v>
      </c>
      <c r="B138" s="50" t="s">
        <v>80</v>
      </c>
      <c r="C138" s="60" t="s">
        <v>459</v>
      </c>
      <c r="D138" s="51">
        <f t="shared" si="16"/>
        <v>200</v>
      </c>
      <c r="E138" s="58">
        <f t="shared" si="16"/>
        <v>0</v>
      </c>
      <c r="F138" s="51">
        <f t="shared" si="17"/>
        <v>200</v>
      </c>
    </row>
    <row r="139" spans="1:6" ht="25.5">
      <c r="A139" s="47" t="s">
        <v>453</v>
      </c>
      <c r="B139" s="50" t="s">
        <v>80</v>
      </c>
      <c r="C139" s="60" t="s">
        <v>472</v>
      </c>
      <c r="D139" s="51">
        <f t="shared" si="16"/>
        <v>200</v>
      </c>
      <c r="E139" s="58">
        <f t="shared" si="16"/>
        <v>0</v>
      </c>
      <c r="F139" s="51">
        <f t="shared" si="17"/>
        <v>200</v>
      </c>
    </row>
    <row r="140" spans="1:6" ht="12.75">
      <c r="A140" s="62" t="s">
        <v>94</v>
      </c>
      <c r="B140" s="50" t="s">
        <v>80</v>
      </c>
      <c r="C140" s="69" t="s">
        <v>387</v>
      </c>
      <c r="D140" s="51">
        <f>SUM(D141)</f>
        <v>200</v>
      </c>
      <c r="E140" s="58">
        <f>SUM(E141)</f>
        <v>0</v>
      </c>
      <c r="F140" s="51">
        <f t="shared" si="17"/>
        <v>200</v>
      </c>
    </row>
    <row r="141" spans="1:6" ht="12.75">
      <c r="A141" s="62" t="s">
        <v>96</v>
      </c>
      <c r="B141" s="50" t="s">
        <v>80</v>
      </c>
      <c r="C141" s="69" t="s">
        <v>386</v>
      </c>
      <c r="D141" s="51">
        <v>200</v>
      </c>
      <c r="E141" s="58">
        <v>0</v>
      </c>
      <c r="F141" s="51">
        <f t="shared" si="17"/>
        <v>200</v>
      </c>
    </row>
    <row r="142" spans="1:6" ht="63.75">
      <c r="A142" s="47" t="s">
        <v>462</v>
      </c>
      <c r="B142" s="50" t="s">
        <v>80</v>
      </c>
      <c r="C142" s="60" t="s">
        <v>460</v>
      </c>
      <c r="D142" s="51">
        <f t="shared" si="16"/>
        <v>300</v>
      </c>
      <c r="E142" s="58">
        <f t="shared" si="16"/>
        <v>0</v>
      </c>
      <c r="F142" s="51">
        <f aca="true" t="shared" si="18" ref="F142:F147">SUM(D142-E142)</f>
        <v>300</v>
      </c>
    </row>
    <row r="143" spans="1:6" ht="12.75">
      <c r="A143" s="47"/>
      <c r="B143" s="50" t="s">
        <v>80</v>
      </c>
      <c r="C143" s="60" t="s">
        <v>461</v>
      </c>
      <c r="D143" s="51">
        <f t="shared" si="16"/>
        <v>300</v>
      </c>
      <c r="E143" s="58">
        <f t="shared" si="16"/>
        <v>0</v>
      </c>
      <c r="F143" s="51">
        <f t="shared" si="18"/>
        <v>300</v>
      </c>
    </row>
    <row r="144" spans="1:6" ht="102">
      <c r="A144" s="71" t="s">
        <v>389</v>
      </c>
      <c r="B144" s="50" t="s">
        <v>80</v>
      </c>
      <c r="C144" s="69" t="s">
        <v>388</v>
      </c>
      <c r="D144" s="51">
        <f aca="true" t="shared" si="19" ref="D144:E146">SUM(D145)</f>
        <v>300</v>
      </c>
      <c r="E144" s="58">
        <f t="shared" si="19"/>
        <v>0</v>
      </c>
      <c r="F144" s="51">
        <f t="shared" si="18"/>
        <v>300</v>
      </c>
    </row>
    <row r="145" spans="1:6" ht="25.5">
      <c r="A145" s="47" t="s">
        <v>453</v>
      </c>
      <c r="B145" s="50" t="s">
        <v>80</v>
      </c>
      <c r="C145" s="69" t="s">
        <v>390</v>
      </c>
      <c r="D145" s="51">
        <f t="shared" si="19"/>
        <v>300</v>
      </c>
      <c r="E145" s="58">
        <f t="shared" si="19"/>
        <v>0</v>
      </c>
      <c r="F145" s="51">
        <f t="shared" si="18"/>
        <v>300</v>
      </c>
    </row>
    <row r="146" spans="1:6" ht="12.75">
      <c r="A146" s="62" t="s">
        <v>94</v>
      </c>
      <c r="B146" s="50" t="s">
        <v>80</v>
      </c>
      <c r="C146" s="69" t="s">
        <v>392</v>
      </c>
      <c r="D146" s="51">
        <f t="shared" si="19"/>
        <v>300</v>
      </c>
      <c r="E146" s="58">
        <f t="shared" si="19"/>
        <v>0</v>
      </c>
      <c r="F146" s="51">
        <f t="shared" si="18"/>
        <v>300</v>
      </c>
    </row>
    <row r="147" spans="1:6" ht="12.75">
      <c r="A147" s="62" t="s">
        <v>96</v>
      </c>
      <c r="B147" s="50" t="s">
        <v>80</v>
      </c>
      <c r="C147" s="69" t="s">
        <v>391</v>
      </c>
      <c r="D147" s="51">
        <v>300</v>
      </c>
      <c r="E147" s="58">
        <v>0</v>
      </c>
      <c r="F147" s="51">
        <f t="shared" si="18"/>
        <v>300</v>
      </c>
    </row>
    <row r="148" spans="1:6" ht="63.75">
      <c r="A148" s="47" t="s">
        <v>463</v>
      </c>
      <c r="B148" s="50" t="s">
        <v>80</v>
      </c>
      <c r="C148" s="60" t="s">
        <v>464</v>
      </c>
      <c r="D148" s="51">
        <f>SUM(D149)</f>
        <v>1000</v>
      </c>
      <c r="E148" s="58">
        <f>SUM(E149)</f>
        <v>0</v>
      </c>
      <c r="F148" s="51">
        <f aca="true" t="shared" si="20" ref="F148:F153">SUM(D148-E148)</f>
        <v>1000</v>
      </c>
    </row>
    <row r="149" spans="1:6" ht="12.75">
      <c r="A149" s="47"/>
      <c r="B149" s="50" t="s">
        <v>80</v>
      </c>
      <c r="C149" s="60" t="s">
        <v>465</v>
      </c>
      <c r="D149" s="51">
        <f>SUM(D150+D155)</f>
        <v>1000</v>
      </c>
      <c r="E149" s="58">
        <f>SUM(E150+E155)</f>
        <v>0</v>
      </c>
      <c r="F149" s="51">
        <f t="shared" si="20"/>
        <v>1000</v>
      </c>
    </row>
    <row r="150" spans="1:6" ht="76.5">
      <c r="A150" s="47" t="s">
        <v>469</v>
      </c>
      <c r="B150" s="50" t="s">
        <v>80</v>
      </c>
      <c r="C150" s="60" t="s">
        <v>466</v>
      </c>
      <c r="D150" s="51">
        <f aca="true" t="shared" si="21" ref="D150:E152">SUM(D151)</f>
        <v>500</v>
      </c>
      <c r="E150" s="58">
        <f t="shared" si="21"/>
        <v>0</v>
      </c>
      <c r="F150" s="51">
        <f t="shared" si="20"/>
        <v>500</v>
      </c>
    </row>
    <row r="151" spans="1:6" ht="25.5">
      <c r="A151" s="47" t="s">
        <v>453</v>
      </c>
      <c r="B151" s="50" t="s">
        <v>80</v>
      </c>
      <c r="C151" s="69" t="s">
        <v>691</v>
      </c>
      <c r="D151" s="51">
        <f t="shared" si="21"/>
        <v>500</v>
      </c>
      <c r="E151" s="58">
        <f t="shared" si="21"/>
        <v>0</v>
      </c>
      <c r="F151" s="51">
        <f t="shared" si="20"/>
        <v>500</v>
      </c>
    </row>
    <row r="152" spans="1:6" ht="12.75">
      <c r="A152" s="62" t="s">
        <v>94</v>
      </c>
      <c r="B152" s="50" t="s">
        <v>80</v>
      </c>
      <c r="C152" s="69" t="s">
        <v>692</v>
      </c>
      <c r="D152" s="51">
        <f t="shared" si="21"/>
        <v>500</v>
      </c>
      <c r="E152" s="58">
        <f t="shared" si="21"/>
        <v>0</v>
      </c>
      <c r="F152" s="51">
        <f t="shared" si="20"/>
        <v>500</v>
      </c>
    </row>
    <row r="153" spans="1:6" ht="12.75">
      <c r="A153" s="62" t="s">
        <v>96</v>
      </c>
      <c r="B153" s="50" t="s">
        <v>80</v>
      </c>
      <c r="C153" s="69" t="s">
        <v>693</v>
      </c>
      <c r="D153" s="51">
        <v>500</v>
      </c>
      <c r="E153" s="58">
        <v>0</v>
      </c>
      <c r="F153" s="51">
        <f t="shared" si="20"/>
        <v>500</v>
      </c>
    </row>
    <row r="154" spans="1:6" ht="12.75">
      <c r="A154" s="62"/>
      <c r="B154" s="50" t="s">
        <v>80</v>
      </c>
      <c r="C154" s="69" t="s">
        <v>403</v>
      </c>
      <c r="D154" s="51">
        <f aca="true" t="shared" si="22" ref="D154:E157">SUM(D155)</f>
        <v>500</v>
      </c>
      <c r="E154" s="58">
        <f t="shared" si="22"/>
        <v>0</v>
      </c>
      <c r="F154" s="51">
        <f aca="true" t="shared" si="23" ref="F154:F165">SUM(D154-E154)</f>
        <v>500</v>
      </c>
    </row>
    <row r="155" spans="1:6" ht="76.5">
      <c r="A155" s="70" t="s">
        <v>408</v>
      </c>
      <c r="B155" s="50" t="s">
        <v>80</v>
      </c>
      <c r="C155" s="69" t="s">
        <v>404</v>
      </c>
      <c r="D155" s="51">
        <f t="shared" si="22"/>
        <v>500</v>
      </c>
      <c r="E155" s="58">
        <f t="shared" si="22"/>
        <v>0</v>
      </c>
      <c r="F155" s="51">
        <f t="shared" si="23"/>
        <v>500</v>
      </c>
    </row>
    <row r="156" spans="1:6" ht="25.5">
      <c r="A156" s="62" t="s">
        <v>152</v>
      </c>
      <c r="B156" s="50" t="s">
        <v>80</v>
      </c>
      <c r="C156" s="69" t="s">
        <v>405</v>
      </c>
      <c r="D156" s="51">
        <f t="shared" si="22"/>
        <v>500</v>
      </c>
      <c r="E156" s="58">
        <f t="shared" si="22"/>
        <v>0</v>
      </c>
      <c r="F156" s="51">
        <f t="shared" si="23"/>
        <v>500</v>
      </c>
    </row>
    <row r="157" spans="1:6" ht="12.75">
      <c r="A157" s="49" t="s">
        <v>81</v>
      </c>
      <c r="B157" s="50" t="s">
        <v>80</v>
      </c>
      <c r="C157" s="69" t="s">
        <v>406</v>
      </c>
      <c r="D157" s="51">
        <f t="shared" si="22"/>
        <v>500</v>
      </c>
      <c r="E157" s="58">
        <f t="shared" si="22"/>
        <v>0</v>
      </c>
      <c r="F157" s="51">
        <f t="shared" si="23"/>
        <v>500</v>
      </c>
    </row>
    <row r="158" spans="1:6" ht="12.75">
      <c r="A158" s="62" t="s">
        <v>93</v>
      </c>
      <c r="B158" s="50" t="s">
        <v>80</v>
      </c>
      <c r="C158" s="69" t="s">
        <v>407</v>
      </c>
      <c r="D158" s="51">
        <v>500</v>
      </c>
      <c r="E158" s="58">
        <v>0</v>
      </c>
      <c r="F158" s="51">
        <f t="shared" si="23"/>
        <v>500</v>
      </c>
    </row>
    <row r="159" spans="1:6" ht="63.75">
      <c r="A159" s="47" t="s">
        <v>694</v>
      </c>
      <c r="B159" s="50" t="s">
        <v>80</v>
      </c>
      <c r="C159" s="60" t="s">
        <v>473</v>
      </c>
      <c r="D159" s="51">
        <f>SUM(D160+D174)</f>
        <v>116800</v>
      </c>
      <c r="E159" s="51">
        <f>SUM(E160+E174)</f>
        <v>0</v>
      </c>
      <c r="F159" s="51">
        <f t="shared" si="23"/>
        <v>116800</v>
      </c>
    </row>
    <row r="160" spans="1:6" ht="12.75">
      <c r="A160" s="47"/>
      <c r="B160" s="50" t="s">
        <v>80</v>
      </c>
      <c r="C160" s="60" t="s">
        <v>474</v>
      </c>
      <c r="D160" s="51">
        <f>SUM(D161+D166+D170)</f>
        <v>7000</v>
      </c>
      <c r="E160" s="51">
        <f>SUM(E161+E166+E170)</f>
        <v>0</v>
      </c>
      <c r="F160" s="51">
        <f t="shared" si="23"/>
        <v>7000</v>
      </c>
    </row>
    <row r="161" spans="1:6" ht="89.25">
      <c r="A161" s="47" t="s">
        <v>695</v>
      </c>
      <c r="B161" s="50" t="s">
        <v>80</v>
      </c>
      <c r="C161" s="60" t="s">
        <v>475</v>
      </c>
      <c r="D161" s="51">
        <f aca="true" t="shared" si="24" ref="D161:E164">SUM(D162)</f>
        <v>6000</v>
      </c>
      <c r="E161" s="58">
        <f t="shared" si="24"/>
        <v>0</v>
      </c>
      <c r="F161" s="51">
        <f t="shared" si="23"/>
        <v>6000</v>
      </c>
    </row>
    <row r="162" spans="1:6" ht="25.5">
      <c r="A162" s="47" t="s">
        <v>453</v>
      </c>
      <c r="B162" s="50" t="s">
        <v>80</v>
      </c>
      <c r="C162" s="60" t="s">
        <v>476</v>
      </c>
      <c r="D162" s="51">
        <f t="shared" si="24"/>
        <v>6000</v>
      </c>
      <c r="E162" s="58">
        <f t="shared" si="24"/>
        <v>0</v>
      </c>
      <c r="F162" s="51">
        <f t="shared" si="23"/>
        <v>6000</v>
      </c>
    </row>
    <row r="163" spans="1:6" ht="12.75">
      <c r="A163" s="62" t="s">
        <v>94</v>
      </c>
      <c r="B163" s="50" t="s">
        <v>80</v>
      </c>
      <c r="C163" s="60" t="s">
        <v>477</v>
      </c>
      <c r="D163" s="51">
        <f>SUM(D164)</f>
        <v>6000</v>
      </c>
      <c r="E163" s="58">
        <f>SUM(E164)</f>
        <v>0</v>
      </c>
      <c r="F163" s="51">
        <f t="shared" si="23"/>
        <v>6000</v>
      </c>
    </row>
    <row r="164" spans="1:6" ht="12.75">
      <c r="A164" s="62" t="s">
        <v>94</v>
      </c>
      <c r="B164" s="50" t="s">
        <v>80</v>
      </c>
      <c r="C164" s="60" t="s">
        <v>478</v>
      </c>
      <c r="D164" s="51">
        <f t="shared" si="24"/>
        <v>6000</v>
      </c>
      <c r="E164" s="58">
        <f t="shared" si="24"/>
        <v>0</v>
      </c>
      <c r="F164" s="51">
        <f t="shared" si="23"/>
        <v>6000</v>
      </c>
    </row>
    <row r="165" spans="1:6" ht="12.75">
      <c r="A165" s="62" t="s">
        <v>96</v>
      </c>
      <c r="B165" s="50" t="s">
        <v>80</v>
      </c>
      <c r="C165" s="60" t="s">
        <v>479</v>
      </c>
      <c r="D165" s="51">
        <v>6000</v>
      </c>
      <c r="E165" s="58">
        <v>0</v>
      </c>
      <c r="F165" s="51">
        <f t="shared" si="23"/>
        <v>6000</v>
      </c>
    </row>
    <row r="166" spans="1:6" ht="76.5">
      <c r="A166" s="47" t="s">
        <v>696</v>
      </c>
      <c r="B166" s="50" t="s">
        <v>80</v>
      </c>
      <c r="C166" s="60" t="s">
        <v>480</v>
      </c>
      <c r="D166" s="51">
        <f>SUM(D167)</f>
        <v>0</v>
      </c>
      <c r="E166" s="58">
        <f aca="true" t="shared" si="25" ref="D166:E168">SUM(E167)</f>
        <v>0</v>
      </c>
      <c r="F166" s="51">
        <f>SUM(D166-E166)</f>
        <v>0</v>
      </c>
    </row>
    <row r="167" spans="1:6" ht="25.5">
      <c r="A167" s="47" t="s">
        <v>453</v>
      </c>
      <c r="B167" s="50" t="s">
        <v>80</v>
      </c>
      <c r="C167" s="60" t="s">
        <v>481</v>
      </c>
      <c r="D167" s="51">
        <f t="shared" si="25"/>
        <v>0</v>
      </c>
      <c r="E167" s="58">
        <f t="shared" si="25"/>
        <v>0</v>
      </c>
      <c r="F167" s="51">
        <f>SUM(D167-E167)</f>
        <v>0</v>
      </c>
    </row>
    <row r="168" spans="1:6" ht="12.75">
      <c r="A168" s="62" t="s">
        <v>94</v>
      </c>
      <c r="B168" s="50" t="s">
        <v>80</v>
      </c>
      <c r="C168" s="60" t="s">
        <v>698</v>
      </c>
      <c r="D168" s="51">
        <f t="shared" si="25"/>
        <v>0</v>
      </c>
      <c r="E168" s="58">
        <f t="shared" si="25"/>
        <v>0</v>
      </c>
      <c r="F168" s="51">
        <f>SUM(D168-E168)</f>
        <v>0</v>
      </c>
    </row>
    <row r="169" spans="1:6" ht="12.75">
      <c r="A169" s="62" t="s">
        <v>96</v>
      </c>
      <c r="B169" s="50" t="s">
        <v>80</v>
      </c>
      <c r="C169" s="60" t="s">
        <v>697</v>
      </c>
      <c r="D169" s="51">
        <v>0</v>
      </c>
      <c r="E169" s="58">
        <v>0</v>
      </c>
      <c r="F169" s="51">
        <f>SUM(D169-E169)</f>
        <v>0</v>
      </c>
    </row>
    <row r="170" spans="1:6" ht="102">
      <c r="A170" s="62" t="s">
        <v>699</v>
      </c>
      <c r="B170" s="50" t="s">
        <v>80</v>
      </c>
      <c r="C170" s="60" t="s">
        <v>482</v>
      </c>
      <c r="D170" s="51">
        <f aca="true" t="shared" si="26" ref="D170:E172">SUM(D171)</f>
        <v>1000</v>
      </c>
      <c r="E170" s="58">
        <f t="shared" si="26"/>
        <v>0</v>
      </c>
      <c r="F170" s="51">
        <f aca="true" t="shared" si="27" ref="F170:F175">SUM(D170-E170)</f>
        <v>1000</v>
      </c>
    </row>
    <row r="171" spans="1:6" ht="25.5">
      <c r="A171" s="47" t="s">
        <v>453</v>
      </c>
      <c r="B171" s="50" t="s">
        <v>80</v>
      </c>
      <c r="C171" s="60" t="s">
        <v>483</v>
      </c>
      <c r="D171" s="51">
        <f t="shared" si="26"/>
        <v>1000</v>
      </c>
      <c r="E171" s="58">
        <f t="shared" si="26"/>
        <v>0</v>
      </c>
      <c r="F171" s="51">
        <f t="shared" si="27"/>
        <v>1000</v>
      </c>
    </row>
    <row r="172" spans="1:6" ht="12.75">
      <c r="A172" s="62" t="s">
        <v>94</v>
      </c>
      <c r="B172" s="50" t="s">
        <v>80</v>
      </c>
      <c r="C172" s="60" t="s">
        <v>701</v>
      </c>
      <c r="D172" s="51">
        <f t="shared" si="26"/>
        <v>1000</v>
      </c>
      <c r="E172" s="58">
        <f t="shared" si="26"/>
        <v>0</v>
      </c>
      <c r="F172" s="51">
        <f t="shared" si="27"/>
        <v>1000</v>
      </c>
    </row>
    <row r="173" spans="1:6" ht="12.75">
      <c r="A173" s="62" t="s">
        <v>96</v>
      </c>
      <c r="B173" s="50" t="s">
        <v>80</v>
      </c>
      <c r="C173" s="60" t="s">
        <v>700</v>
      </c>
      <c r="D173" s="51">
        <v>1000</v>
      </c>
      <c r="E173" s="58">
        <v>0</v>
      </c>
      <c r="F173" s="51">
        <f t="shared" si="27"/>
        <v>1000</v>
      </c>
    </row>
    <row r="174" spans="1:6" ht="12.75">
      <c r="A174" s="47"/>
      <c r="B174" s="50">
        <v>200</v>
      </c>
      <c r="C174" s="60" t="s">
        <v>484</v>
      </c>
      <c r="D174" s="51">
        <f aca="true" t="shared" si="28" ref="D174:E178">SUM(D175)</f>
        <v>109800</v>
      </c>
      <c r="E174" s="58">
        <f t="shared" si="28"/>
        <v>0</v>
      </c>
      <c r="F174" s="51">
        <f t="shared" si="27"/>
        <v>109800</v>
      </c>
    </row>
    <row r="175" spans="1:6" ht="89.25">
      <c r="A175" s="47" t="s">
        <v>702</v>
      </c>
      <c r="B175" s="50">
        <v>200</v>
      </c>
      <c r="C175" s="60" t="s">
        <v>485</v>
      </c>
      <c r="D175" s="51">
        <f t="shared" si="28"/>
        <v>109800</v>
      </c>
      <c r="E175" s="58">
        <f t="shared" si="28"/>
        <v>0</v>
      </c>
      <c r="F175" s="51">
        <f t="shared" si="27"/>
        <v>109800</v>
      </c>
    </row>
    <row r="176" spans="1:6" ht="12.75">
      <c r="A176" s="47" t="s">
        <v>681</v>
      </c>
      <c r="B176" s="50">
        <v>200</v>
      </c>
      <c r="C176" s="60" t="s">
        <v>486</v>
      </c>
      <c r="D176" s="51">
        <f t="shared" si="28"/>
        <v>109800</v>
      </c>
      <c r="E176" s="58">
        <f t="shared" si="28"/>
        <v>0</v>
      </c>
      <c r="F176" s="51">
        <f>SUM(D176-E176)</f>
        <v>109800</v>
      </c>
    </row>
    <row r="177" spans="1:6" ht="12.75">
      <c r="A177" s="47" t="s">
        <v>81</v>
      </c>
      <c r="B177" s="50">
        <v>200</v>
      </c>
      <c r="C177" s="60" t="s">
        <v>487</v>
      </c>
      <c r="D177" s="51">
        <f t="shared" si="28"/>
        <v>109800</v>
      </c>
      <c r="E177" s="58">
        <f t="shared" si="28"/>
        <v>0</v>
      </c>
      <c r="F177" s="51">
        <f>SUM(D177-E177)</f>
        <v>109800</v>
      </c>
    </row>
    <row r="178" spans="1:6" ht="12.75">
      <c r="A178" s="49" t="s">
        <v>627</v>
      </c>
      <c r="B178" s="50">
        <v>200</v>
      </c>
      <c r="C178" s="60" t="s">
        <v>488</v>
      </c>
      <c r="D178" s="51">
        <f t="shared" si="28"/>
        <v>109800</v>
      </c>
      <c r="E178" s="58">
        <f t="shared" si="28"/>
        <v>0</v>
      </c>
      <c r="F178" s="51">
        <f>SUM(D178-E178)</f>
        <v>109800</v>
      </c>
    </row>
    <row r="179" spans="1:6" ht="25.5">
      <c r="A179" s="49" t="s">
        <v>628</v>
      </c>
      <c r="B179" s="50">
        <v>200</v>
      </c>
      <c r="C179" s="60" t="s">
        <v>489</v>
      </c>
      <c r="D179" s="51">
        <v>109800</v>
      </c>
      <c r="E179" s="58">
        <v>0</v>
      </c>
      <c r="F179" s="51">
        <f>SUM(D179-E179)</f>
        <v>109800</v>
      </c>
    </row>
    <row r="180" spans="1:6" ht="63.75">
      <c r="A180" s="47" t="s">
        <v>490</v>
      </c>
      <c r="B180" s="50" t="s">
        <v>80</v>
      </c>
      <c r="C180" s="60" t="s">
        <v>491</v>
      </c>
      <c r="D180" s="51">
        <f aca="true" t="shared" si="29" ref="D180:E185">SUM(D181)</f>
        <v>1000</v>
      </c>
      <c r="E180" s="58">
        <f t="shared" si="29"/>
        <v>0</v>
      </c>
      <c r="F180" s="51">
        <f aca="true" t="shared" si="30" ref="F180:F186">SUM(D180-E180)</f>
        <v>1000</v>
      </c>
    </row>
    <row r="181" spans="1:6" ht="12.75">
      <c r="A181" s="47"/>
      <c r="B181" s="50" t="s">
        <v>80</v>
      </c>
      <c r="C181" s="60" t="s">
        <v>492</v>
      </c>
      <c r="D181" s="51">
        <f t="shared" si="29"/>
        <v>1000</v>
      </c>
      <c r="E181" s="58">
        <f t="shared" si="29"/>
        <v>0</v>
      </c>
      <c r="F181" s="51">
        <f t="shared" si="30"/>
        <v>1000</v>
      </c>
    </row>
    <row r="182" spans="1:6" ht="76.5">
      <c r="A182" s="47" t="s">
        <v>497</v>
      </c>
      <c r="B182" s="50" t="s">
        <v>80</v>
      </c>
      <c r="C182" s="60" t="s">
        <v>493</v>
      </c>
      <c r="D182" s="51">
        <f t="shared" si="29"/>
        <v>1000</v>
      </c>
      <c r="E182" s="58">
        <f t="shared" si="29"/>
        <v>0</v>
      </c>
      <c r="F182" s="51">
        <f t="shared" si="30"/>
        <v>1000</v>
      </c>
    </row>
    <row r="183" spans="1:6" ht="25.5">
      <c r="A183" s="47" t="s">
        <v>453</v>
      </c>
      <c r="B183" s="50" t="s">
        <v>80</v>
      </c>
      <c r="C183" s="60" t="s">
        <v>494</v>
      </c>
      <c r="D183" s="51">
        <f t="shared" si="29"/>
        <v>1000</v>
      </c>
      <c r="E183" s="58">
        <f t="shared" si="29"/>
        <v>0</v>
      </c>
      <c r="F183" s="51">
        <f t="shared" si="30"/>
        <v>1000</v>
      </c>
    </row>
    <row r="184" spans="1:6" ht="12.75">
      <c r="A184" s="49" t="s">
        <v>81</v>
      </c>
      <c r="B184" s="50" t="s">
        <v>80</v>
      </c>
      <c r="C184" s="60" t="s">
        <v>495</v>
      </c>
      <c r="D184" s="51">
        <f t="shared" si="29"/>
        <v>1000</v>
      </c>
      <c r="E184" s="58">
        <f t="shared" si="29"/>
        <v>0</v>
      </c>
      <c r="F184" s="51">
        <f t="shared" si="30"/>
        <v>1000</v>
      </c>
    </row>
    <row r="185" spans="1:6" ht="12.75">
      <c r="A185" s="49" t="s">
        <v>82</v>
      </c>
      <c r="B185" s="50" t="s">
        <v>80</v>
      </c>
      <c r="C185" s="60" t="s">
        <v>496</v>
      </c>
      <c r="D185" s="51">
        <f t="shared" si="29"/>
        <v>1000</v>
      </c>
      <c r="E185" s="58">
        <f t="shared" si="29"/>
        <v>0</v>
      </c>
      <c r="F185" s="51">
        <f t="shared" si="30"/>
        <v>1000</v>
      </c>
    </row>
    <row r="186" spans="1:6" ht="12.75">
      <c r="A186" s="47" t="s">
        <v>83</v>
      </c>
      <c r="B186" s="50" t="s">
        <v>80</v>
      </c>
      <c r="C186" s="60" t="s">
        <v>703</v>
      </c>
      <c r="D186" s="51">
        <v>1000</v>
      </c>
      <c r="E186" s="58">
        <v>0</v>
      </c>
      <c r="F186" s="51">
        <f t="shared" si="30"/>
        <v>1000</v>
      </c>
    </row>
    <row r="187" spans="1:6" ht="12.75">
      <c r="A187" s="49" t="s">
        <v>677</v>
      </c>
      <c r="B187" s="50" t="s">
        <v>80</v>
      </c>
      <c r="C187" s="60" t="s">
        <v>664</v>
      </c>
      <c r="D187" s="51">
        <f>SUM(D188)</f>
        <v>2353800</v>
      </c>
      <c r="E187" s="51">
        <f>SUM(E188)</f>
        <v>0</v>
      </c>
      <c r="F187" s="51">
        <f>SUM(D187-E187)</f>
        <v>2353800</v>
      </c>
    </row>
    <row r="188" spans="1:6" ht="12.75">
      <c r="A188" s="47" t="s">
        <v>155</v>
      </c>
      <c r="B188" s="50" t="s">
        <v>80</v>
      </c>
      <c r="C188" s="60" t="s">
        <v>154</v>
      </c>
      <c r="D188" s="51">
        <f>SUM(D189+D211)</f>
        <v>2353800</v>
      </c>
      <c r="E188" s="51">
        <f>SUM(E189+E211)</f>
        <v>0</v>
      </c>
      <c r="F188" s="51">
        <f>SUM(D188-E188)</f>
        <v>2353800</v>
      </c>
    </row>
    <row r="189" spans="1:6" ht="51">
      <c r="A189" s="62" t="s">
        <v>1</v>
      </c>
      <c r="B189" s="50" t="s">
        <v>80</v>
      </c>
      <c r="C189" s="60" t="s">
        <v>467</v>
      </c>
      <c r="D189" s="51">
        <f>SUM(D190)</f>
        <v>2293800</v>
      </c>
      <c r="E189" s="51">
        <f>SUM(E190)</f>
        <v>0</v>
      </c>
      <c r="F189" s="51">
        <f>SUM(D189-E189)</f>
        <v>2293800</v>
      </c>
    </row>
    <row r="190" spans="1:6" ht="12.75">
      <c r="A190" s="47"/>
      <c r="B190" s="50" t="s">
        <v>80</v>
      </c>
      <c r="C190" s="60" t="s">
        <v>468</v>
      </c>
      <c r="D190" s="51">
        <f>SUM(D191+D196+D201+D206)</f>
        <v>2293800</v>
      </c>
      <c r="E190" s="51">
        <f>SUM(E191+E196+E201+E206)</f>
        <v>0</v>
      </c>
      <c r="F190" s="51">
        <f>SUM(D190-E190)</f>
        <v>2293800</v>
      </c>
    </row>
    <row r="191" spans="1:6" ht="76.5">
      <c r="A191" s="62" t="s">
        <v>2</v>
      </c>
      <c r="B191" s="50" t="s">
        <v>80</v>
      </c>
      <c r="C191" s="60" t="s">
        <v>354</v>
      </c>
      <c r="D191" s="51">
        <f aca="true" t="shared" si="31" ref="D191:E194">SUM(D192)</f>
        <v>189600</v>
      </c>
      <c r="E191" s="51">
        <f t="shared" si="31"/>
        <v>0</v>
      </c>
      <c r="F191" s="51">
        <f>SUM(D191-E191)</f>
        <v>189600</v>
      </c>
    </row>
    <row r="192" spans="1:6" ht="25.5">
      <c r="A192" s="47" t="s">
        <v>453</v>
      </c>
      <c r="B192" s="50">
        <v>200</v>
      </c>
      <c r="C192" s="60" t="s">
        <v>355</v>
      </c>
      <c r="D192" s="51">
        <f t="shared" si="31"/>
        <v>189600</v>
      </c>
      <c r="E192" s="51">
        <f t="shared" si="31"/>
        <v>0</v>
      </c>
      <c r="F192" s="51"/>
    </row>
    <row r="193" spans="1:6" ht="12.75">
      <c r="A193" s="47" t="s">
        <v>81</v>
      </c>
      <c r="B193" s="50" t="s">
        <v>80</v>
      </c>
      <c r="C193" s="60" t="s">
        <v>228</v>
      </c>
      <c r="D193" s="51">
        <f t="shared" si="31"/>
        <v>189600</v>
      </c>
      <c r="E193" s="58">
        <f t="shared" si="31"/>
        <v>0</v>
      </c>
      <c r="F193" s="51">
        <f aca="true" t="shared" si="32" ref="F193:F210">SUM(D193-E193)</f>
        <v>189600</v>
      </c>
    </row>
    <row r="194" spans="1:6" ht="12.75">
      <c r="A194" s="47" t="s">
        <v>82</v>
      </c>
      <c r="B194" s="50" t="s">
        <v>80</v>
      </c>
      <c r="C194" s="60" t="s">
        <v>229</v>
      </c>
      <c r="D194" s="51">
        <f t="shared" si="31"/>
        <v>189600</v>
      </c>
      <c r="E194" s="58">
        <f t="shared" si="31"/>
        <v>0</v>
      </c>
      <c r="F194" s="51">
        <f t="shared" si="32"/>
        <v>189600</v>
      </c>
    </row>
    <row r="195" spans="1:6" ht="12.75">
      <c r="A195" s="47" t="s">
        <v>83</v>
      </c>
      <c r="B195" s="50" t="s">
        <v>80</v>
      </c>
      <c r="C195" s="60" t="s">
        <v>230</v>
      </c>
      <c r="D195" s="51">
        <v>189600</v>
      </c>
      <c r="E195" s="58">
        <v>0</v>
      </c>
      <c r="F195" s="51">
        <f t="shared" si="32"/>
        <v>189600</v>
      </c>
    </row>
    <row r="196" spans="1:6" ht="76.5">
      <c r="A196" s="62" t="s">
        <v>3</v>
      </c>
      <c r="B196" s="50" t="s">
        <v>80</v>
      </c>
      <c r="C196" s="60" t="s">
        <v>231</v>
      </c>
      <c r="D196" s="51">
        <f aca="true" t="shared" si="33" ref="D196:E199">SUM(D197)</f>
        <v>304200</v>
      </c>
      <c r="E196" s="58">
        <f t="shared" si="33"/>
        <v>0</v>
      </c>
      <c r="F196" s="51">
        <f t="shared" si="32"/>
        <v>304200</v>
      </c>
    </row>
    <row r="197" spans="1:6" ht="25.5">
      <c r="A197" s="47" t="s">
        <v>453</v>
      </c>
      <c r="B197" s="50" t="s">
        <v>80</v>
      </c>
      <c r="C197" s="60" t="s">
        <v>232</v>
      </c>
      <c r="D197" s="51">
        <f t="shared" si="33"/>
        <v>304200</v>
      </c>
      <c r="E197" s="58">
        <f t="shared" si="33"/>
        <v>0</v>
      </c>
      <c r="F197" s="51">
        <f t="shared" si="32"/>
        <v>304200</v>
      </c>
    </row>
    <row r="198" spans="1:6" ht="12.75">
      <c r="A198" s="47" t="s">
        <v>81</v>
      </c>
      <c r="B198" s="50" t="s">
        <v>80</v>
      </c>
      <c r="C198" s="60" t="s">
        <v>233</v>
      </c>
      <c r="D198" s="51">
        <f t="shared" si="33"/>
        <v>304200</v>
      </c>
      <c r="E198" s="58">
        <f t="shared" si="33"/>
        <v>0</v>
      </c>
      <c r="F198" s="51">
        <f t="shared" si="32"/>
        <v>304200</v>
      </c>
    </row>
    <row r="199" spans="1:6" ht="12.75">
      <c r="A199" s="47" t="s">
        <v>82</v>
      </c>
      <c r="B199" s="50" t="s">
        <v>80</v>
      </c>
      <c r="C199" s="60" t="s">
        <v>234</v>
      </c>
      <c r="D199" s="51">
        <f t="shared" si="33"/>
        <v>304200</v>
      </c>
      <c r="E199" s="58">
        <f t="shared" si="33"/>
        <v>0</v>
      </c>
      <c r="F199" s="51">
        <f t="shared" si="32"/>
        <v>304200</v>
      </c>
    </row>
    <row r="200" spans="1:6" ht="12.75">
      <c r="A200" s="47" t="s">
        <v>83</v>
      </c>
      <c r="B200" s="50" t="s">
        <v>80</v>
      </c>
      <c r="C200" s="60" t="s">
        <v>235</v>
      </c>
      <c r="D200" s="51">
        <v>304200</v>
      </c>
      <c r="E200" s="58">
        <v>0</v>
      </c>
      <c r="F200" s="51">
        <f t="shared" si="32"/>
        <v>304200</v>
      </c>
    </row>
    <row r="201" spans="1:6" ht="89.25">
      <c r="A201" s="62" t="s">
        <v>4</v>
      </c>
      <c r="B201" s="50" t="s">
        <v>80</v>
      </c>
      <c r="C201" s="60" t="s">
        <v>236</v>
      </c>
      <c r="D201" s="51">
        <f aca="true" t="shared" si="34" ref="D201:E204">SUM(D202)</f>
        <v>1400000</v>
      </c>
      <c r="E201" s="58">
        <f t="shared" si="34"/>
        <v>0</v>
      </c>
      <c r="F201" s="51">
        <f t="shared" si="32"/>
        <v>1400000</v>
      </c>
    </row>
    <row r="202" spans="1:6" ht="25.5">
      <c r="A202" s="47" t="s">
        <v>453</v>
      </c>
      <c r="B202" s="50" t="s">
        <v>80</v>
      </c>
      <c r="C202" s="60" t="s">
        <v>237</v>
      </c>
      <c r="D202" s="51">
        <f t="shared" si="34"/>
        <v>1400000</v>
      </c>
      <c r="E202" s="58">
        <f t="shared" si="34"/>
        <v>0</v>
      </c>
      <c r="F202" s="51">
        <f t="shared" si="32"/>
        <v>1400000</v>
      </c>
    </row>
    <row r="203" spans="1:6" ht="12.75">
      <c r="A203" s="47" t="s">
        <v>81</v>
      </c>
      <c r="B203" s="50" t="s">
        <v>80</v>
      </c>
      <c r="C203" s="60" t="s">
        <v>238</v>
      </c>
      <c r="D203" s="51">
        <f t="shared" si="34"/>
        <v>1400000</v>
      </c>
      <c r="E203" s="58">
        <f t="shared" si="34"/>
        <v>0</v>
      </c>
      <c r="F203" s="51">
        <f t="shared" si="32"/>
        <v>1400000</v>
      </c>
    </row>
    <row r="204" spans="1:6" ht="12.75">
      <c r="A204" s="47" t="s">
        <v>82</v>
      </c>
      <c r="B204" s="50" t="s">
        <v>80</v>
      </c>
      <c r="C204" s="60" t="s">
        <v>239</v>
      </c>
      <c r="D204" s="51">
        <f t="shared" si="34"/>
        <v>1400000</v>
      </c>
      <c r="E204" s="58">
        <f t="shared" si="34"/>
        <v>0</v>
      </c>
      <c r="F204" s="51">
        <f t="shared" si="32"/>
        <v>1400000</v>
      </c>
    </row>
    <row r="205" spans="1:6" ht="12.75">
      <c r="A205" s="47" t="s">
        <v>92</v>
      </c>
      <c r="B205" s="50" t="s">
        <v>80</v>
      </c>
      <c r="C205" s="60" t="s">
        <v>240</v>
      </c>
      <c r="D205" s="51">
        <v>1400000</v>
      </c>
      <c r="E205" s="58">
        <v>0</v>
      </c>
      <c r="F205" s="51">
        <f t="shared" si="32"/>
        <v>1400000</v>
      </c>
    </row>
    <row r="206" spans="1:6" ht="89.25">
      <c r="A206" s="62" t="s">
        <v>5</v>
      </c>
      <c r="B206" s="50" t="s">
        <v>80</v>
      </c>
      <c r="C206" s="60" t="s">
        <v>241</v>
      </c>
      <c r="D206" s="51">
        <f aca="true" t="shared" si="35" ref="D206:E209">SUM(D207)</f>
        <v>400000</v>
      </c>
      <c r="E206" s="58">
        <f t="shared" si="35"/>
        <v>0</v>
      </c>
      <c r="F206" s="51">
        <f t="shared" si="32"/>
        <v>400000</v>
      </c>
    </row>
    <row r="207" spans="1:6" ht="30.75" customHeight="1">
      <c r="A207" s="62" t="s">
        <v>413</v>
      </c>
      <c r="B207" s="50" t="s">
        <v>80</v>
      </c>
      <c r="C207" s="69" t="s">
        <v>412</v>
      </c>
      <c r="D207" s="51">
        <f t="shared" si="35"/>
        <v>400000</v>
      </c>
      <c r="E207" s="58">
        <f t="shared" si="35"/>
        <v>0</v>
      </c>
      <c r="F207" s="51">
        <f t="shared" si="32"/>
        <v>400000</v>
      </c>
    </row>
    <row r="208" spans="1:6" ht="12.75">
      <c r="A208" s="47" t="s">
        <v>81</v>
      </c>
      <c r="B208" s="50" t="s">
        <v>80</v>
      </c>
      <c r="C208" s="69" t="s">
        <v>411</v>
      </c>
      <c r="D208" s="51">
        <f t="shared" si="35"/>
        <v>400000</v>
      </c>
      <c r="E208" s="58">
        <f t="shared" si="35"/>
        <v>0</v>
      </c>
      <c r="F208" s="51">
        <f t="shared" si="32"/>
        <v>400000</v>
      </c>
    </row>
    <row r="209" spans="1:6" ht="12.75">
      <c r="A209" s="47" t="s">
        <v>82</v>
      </c>
      <c r="B209" s="50" t="s">
        <v>80</v>
      </c>
      <c r="C209" s="69" t="s">
        <v>410</v>
      </c>
      <c r="D209" s="51">
        <f t="shared" si="35"/>
        <v>400000</v>
      </c>
      <c r="E209" s="58">
        <f t="shared" si="35"/>
        <v>0</v>
      </c>
      <c r="F209" s="51">
        <f t="shared" si="32"/>
        <v>400000</v>
      </c>
    </row>
    <row r="210" spans="1:6" ht="12.75">
      <c r="A210" s="47" t="s">
        <v>83</v>
      </c>
      <c r="B210" s="50" t="s">
        <v>80</v>
      </c>
      <c r="C210" s="69" t="s">
        <v>409</v>
      </c>
      <c r="D210" s="51">
        <v>400000</v>
      </c>
      <c r="E210" s="58">
        <v>0</v>
      </c>
      <c r="F210" s="51">
        <f t="shared" si="32"/>
        <v>400000</v>
      </c>
    </row>
    <row r="211" spans="1:6" ht="51">
      <c r="A211" s="62" t="s">
        <v>6</v>
      </c>
      <c r="B211" s="50">
        <v>200</v>
      </c>
      <c r="C211" s="60" t="s">
        <v>242</v>
      </c>
      <c r="D211" s="51">
        <f aca="true" t="shared" si="36" ref="D211:F212">SUM(D212)</f>
        <v>60000</v>
      </c>
      <c r="E211" s="58">
        <f t="shared" si="36"/>
        <v>0</v>
      </c>
      <c r="F211" s="51">
        <f t="shared" si="36"/>
        <v>60000</v>
      </c>
    </row>
    <row r="212" spans="1:6" ht="12.75">
      <c r="A212" s="47"/>
      <c r="B212" s="50">
        <v>200</v>
      </c>
      <c r="C212" s="60" t="s">
        <v>243</v>
      </c>
      <c r="D212" s="51">
        <f t="shared" si="36"/>
        <v>60000</v>
      </c>
      <c r="E212" s="58">
        <f t="shared" si="36"/>
        <v>0</v>
      </c>
      <c r="F212" s="51">
        <f t="shared" si="36"/>
        <v>60000</v>
      </c>
    </row>
    <row r="213" spans="1:6" ht="67.5" customHeight="1">
      <c r="A213" s="62" t="s">
        <v>7</v>
      </c>
      <c r="B213" s="50">
        <v>200</v>
      </c>
      <c r="C213" s="60" t="s">
        <v>244</v>
      </c>
      <c r="D213" s="51">
        <f aca="true" t="shared" si="37" ref="D213:E216">SUM(D214)</f>
        <v>60000</v>
      </c>
      <c r="E213" s="58">
        <f t="shared" si="37"/>
        <v>0</v>
      </c>
      <c r="F213" s="51">
        <f aca="true" t="shared" si="38" ref="F213:F219">SUM(D213-E213)</f>
        <v>60000</v>
      </c>
    </row>
    <row r="214" spans="1:6" ht="25.5">
      <c r="A214" s="47" t="s">
        <v>453</v>
      </c>
      <c r="B214" s="50">
        <v>200</v>
      </c>
      <c r="C214" s="60" t="s">
        <v>246</v>
      </c>
      <c r="D214" s="51">
        <f t="shared" si="37"/>
        <v>60000</v>
      </c>
      <c r="E214" s="58">
        <f t="shared" si="37"/>
        <v>0</v>
      </c>
      <c r="F214" s="51">
        <f t="shared" si="38"/>
        <v>60000</v>
      </c>
    </row>
    <row r="215" spans="1:6" ht="12.75">
      <c r="A215" s="47" t="s">
        <v>81</v>
      </c>
      <c r="B215" s="50">
        <v>200</v>
      </c>
      <c r="C215" s="60" t="s">
        <v>247</v>
      </c>
      <c r="D215" s="51">
        <f t="shared" si="37"/>
        <v>60000</v>
      </c>
      <c r="E215" s="58">
        <f t="shared" si="37"/>
        <v>0</v>
      </c>
      <c r="F215" s="51">
        <f t="shared" si="38"/>
        <v>60000</v>
      </c>
    </row>
    <row r="216" spans="1:6" ht="12.75">
      <c r="A216" s="47" t="s">
        <v>82</v>
      </c>
      <c r="B216" s="50">
        <v>200</v>
      </c>
      <c r="C216" s="60" t="s">
        <v>245</v>
      </c>
      <c r="D216" s="51">
        <f t="shared" si="37"/>
        <v>60000</v>
      </c>
      <c r="E216" s="58">
        <f t="shared" si="37"/>
        <v>0</v>
      </c>
      <c r="F216" s="51">
        <f t="shared" si="38"/>
        <v>60000</v>
      </c>
    </row>
    <row r="217" spans="1:6" ht="12.75">
      <c r="A217" s="47" t="s">
        <v>83</v>
      </c>
      <c r="B217" s="50">
        <v>200</v>
      </c>
      <c r="C217" s="69" t="s">
        <v>414</v>
      </c>
      <c r="D217" s="51">
        <v>60000</v>
      </c>
      <c r="E217" s="58">
        <v>0</v>
      </c>
      <c r="F217" s="51">
        <f t="shared" si="38"/>
        <v>60000</v>
      </c>
    </row>
    <row r="218" spans="1:6" ht="12.75">
      <c r="A218" s="49" t="s">
        <v>669</v>
      </c>
      <c r="B218" s="50" t="s">
        <v>80</v>
      </c>
      <c r="C218" s="60" t="s">
        <v>665</v>
      </c>
      <c r="D218" s="51">
        <f>SUM(D219+D244)</f>
        <v>1122600</v>
      </c>
      <c r="E218" s="58">
        <f>SUM(E219+E244)</f>
        <v>102474.94</v>
      </c>
      <c r="F218" s="51">
        <f t="shared" si="38"/>
        <v>1020125.06</v>
      </c>
    </row>
    <row r="219" spans="1:6" ht="12.75">
      <c r="A219" s="49" t="s">
        <v>678</v>
      </c>
      <c r="B219" s="50" t="s">
        <v>80</v>
      </c>
      <c r="C219" s="60" t="s">
        <v>666</v>
      </c>
      <c r="D219" s="51">
        <f>SUM(D220)</f>
        <v>71000</v>
      </c>
      <c r="E219" s="51">
        <f>SUM(E220)</f>
        <v>0</v>
      </c>
      <c r="F219" s="51">
        <f t="shared" si="38"/>
        <v>71000</v>
      </c>
    </row>
    <row r="220" spans="1:6" ht="76.5">
      <c r="A220" s="47" t="s">
        <v>8</v>
      </c>
      <c r="B220" s="50" t="s">
        <v>80</v>
      </c>
      <c r="C220" s="60" t="s">
        <v>248</v>
      </c>
      <c r="D220" s="51">
        <f>SUM(D221+D235+D240)</f>
        <v>71000</v>
      </c>
      <c r="E220" s="51">
        <f>SUM(E221+E235)</f>
        <v>0</v>
      </c>
      <c r="F220" s="51">
        <f aca="true" t="shared" si="39" ref="F220:F238">SUM(D220-E220)</f>
        <v>71000</v>
      </c>
    </row>
    <row r="221" spans="1:6" ht="12.75">
      <c r="A221" s="47"/>
      <c r="B221" s="50" t="s">
        <v>80</v>
      </c>
      <c r="C221" s="60" t="s">
        <v>249</v>
      </c>
      <c r="D221" s="51">
        <f>SUM(D222)</f>
        <v>19000</v>
      </c>
      <c r="E221" s="51">
        <f>SUM(E222)</f>
        <v>0</v>
      </c>
      <c r="F221" s="51">
        <f t="shared" si="39"/>
        <v>19000</v>
      </c>
    </row>
    <row r="222" spans="1:6" ht="81" customHeight="1">
      <c r="A222" s="47" t="s">
        <v>9</v>
      </c>
      <c r="B222" s="50">
        <v>200</v>
      </c>
      <c r="C222" s="60" t="s">
        <v>250</v>
      </c>
      <c r="D222" s="51">
        <f>SUM(D227+D223+D232)</f>
        <v>19000</v>
      </c>
      <c r="E222" s="51">
        <f>SUM(E227+E223+E232)</f>
        <v>0</v>
      </c>
      <c r="F222" s="58">
        <f aca="true" t="shared" si="40" ref="F222:F227">SUM(F223)</f>
        <v>0</v>
      </c>
    </row>
    <row r="223" spans="1:6" ht="33.75" customHeight="1">
      <c r="A223" s="62" t="s">
        <v>413</v>
      </c>
      <c r="B223" s="50" t="s">
        <v>80</v>
      </c>
      <c r="C223" s="60" t="s">
        <v>415</v>
      </c>
      <c r="D223" s="51">
        <f aca="true" t="shared" si="41" ref="D223:E225">SUM(D224)</f>
        <v>16000</v>
      </c>
      <c r="E223" s="58">
        <f t="shared" si="41"/>
        <v>0</v>
      </c>
      <c r="F223" s="58">
        <f t="shared" si="40"/>
        <v>0</v>
      </c>
    </row>
    <row r="224" spans="1:6" ht="23.25" customHeight="1">
      <c r="A224" s="47" t="s">
        <v>81</v>
      </c>
      <c r="B224" s="50" t="s">
        <v>80</v>
      </c>
      <c r="C224" s="60" t="s">
        <v>416</v>
      </c>
      <c r="D224" s="51">
        <f t="shared" si="41"/>
        <v>16000</v>
      </c>
      <c r="E224" s="58">
        <f t="shared" si="41"/>
        <v>0</v>
      </c>
      <c r="F224" s="58">
        <f t="shared" si="40"/>
        <v>0</v>
      </c>
    </row>
    <row r="225" spans="1:6" ht="22.5" customHeight="1">
      <c r="A225" s="47" t="s">
        <v>82</v>
      </c>
      <c r="B225" s="50" t="s">
        <v>80</v>
      </c>
      <c r="C225" s="60" t="s">
        <v>417</v>
      </c>
      <c r="D225" s="51">
        <f t="shared" si="41"/>
        <v>16000</v>
      </c>
      <c r="E225" s="58">
        <f t="shared" si="41"/>
        <v>0</v>
      </c>
      <c r="F225" s="58">
        <f t="shared" si="40"/>
        <v>0</v>
      </c>
    </row>
    <row r="226" spans="1:6" ht="23.25" customHeight="1">
      <c r="A226" s="47" t="s">
        <v>83</v>
      </c>
      <c r="B226" s="50" t="s">
        <v>80</v>
      </c>
      <c r="C226" s="60" t="s">
        <v>418</v>
      </c>
      <c r="D226" s="51">
        <v>16000</v>
      </c>
      <c r="E226" s="51">
        <v>0</v>
      </c>
      <c r="F226" s="58">
        <f t="shared" si="40"/>
        <v>0</v>
      </c>
    </row>
    <row r="227" spans="1:6" ht="30.75" customHeight="1">
      <c r="A227" s="47" t="s">
        <v>453</v>
      </c>
      <c r="B227" s="50" t="s">
        <v>80</v>
      </c>
      <c r="C227" s="60" t="s">
        <v>251</v>
      </c>
      <c r="D227" s="51">
        <f>SUM(D228)</f>
        <v>0</v>
      </c>
      <c r="E227" s="51">
        <f>SUM(E228)</f>
        <v>0</v>
      </c>
      <c r="F227" s="58">
        <f t="shared" si="40"/>
        <v>0</v>
      </c>
    </row>
    <row r="228" spans="1:6" ht="16.5" customHeight="1">
      <c r="A228" s="49" t="s">
        <v>81</v>
      </c>
      <c r="B228" s="50" t="s">
        <v>80</v>
      </c>
      <c r="C228" s="60" t="s">
        <v>252</v>
      </c>
      <c r="D228" s="51">
        <f>SUM(D229)</f>
        <v>0</v>
      </c>
      <c r="E228" s="51">
        <f>SUM(E229)</f>
        <v>0</v>
      </c>
      <c r="F228" s="51">
        <f t="shared" si="39"/>
        <v>0</v>
      </c>
    </row>
    <row r="229" spans="1:6" ht="15.75" customHeight="1">
      <c r="A229" s="49" t="s">
        <v>82</v>
      </c>
      <c r="B229" s="50" t="s">
        <v>80</v>
      </c>
      <c r="C229" s="60" t="s">
        <v>253</v>
      </c>
      <c r="D229" s="51">
        <f>SUM(D230+D231)</f>
        <v>0</v>
      </c>
      <c r="E229" s="51">
        <f>SUM(E230+E231)</f>
        <v>0</v>
      </c>
      <c r="F229" s="51">
        <f t="shared" si="39"/>
        <v>0</v>
      </c>
    </row>
    <row r="230" spans="1:6" ht="13.5" customHeight="1">
      <c r="A230" s="47" t="s">
        <v>90</v>
      </c>
      <c r="B230" s="50" t="s">
        <v>80</v>
      </c>
      <c r="C230" s="60" t="s">
        <v>254</v>
      </c>
      <c r="D230" s="51">
        <v>0</v>
      </c>
      <c r="E230" s="51">
        <v>0</v>
      </c>
      <c r="F230" s="51">
        <f t="shared" si="39"/>
        <v>0</v>
      </c>
    </row>
    <row r="231" spans="1:6" ht="12.75">
      <c r="A231" s="47" t="s">
        <v>83</v>
      </c>
      <c r="B231" s="50" t="s">
        <v>80</v>
      </c>
      <c r="C231" s="60" t="s">
        <v>255</v>
      </c>
      <c r="D231" s="51">
        <v>0</v>
      </c>
      <c r="E231" s="51">
        <v>0</v>
      </c>
      <c r="F231" s="51">
        <f t="shared" si="39"/>
        <v>0</v>
      </c>
    </row>
    <row r="232" spans="1:6" ht="12.75">
      <c r="A232" s="47" t="s">
        <v>153</v>
      </c>
      <c r="B232" s="50" t="s">
        <v>80</v>
      </c>
      <c r="C232" s="60" t="s">
        <v>419</v>
      </c>
      <c r="D232" s="51">
        <f>SUM(D233)</f>
        <v>3000</v>
      </c>
      <c r="E232" s="58">
        <f>SUM(E233)</f>
        <v>0</v>
      </c>
      <c r="F232" s="51">
        <f t="shared" si="39"/>
        <v>3000</v>
      </c>
    </row>
    <row r="233" spans="1:6" ht="12.75">
      <c r="A233" s="47" t="s">
        <v>81</v>
      </c>
      <c r="B233" s="50" t="s">
        <v>80</v>
      </c>
      <c r="C233" s="60" t="s">
        <v>420</v>
      </c>
      <c r="D233" s="51">
        <f>SUM(D234)</f>
        <v>3000</v>
      </c>
      <c r="E233" s="58">
        <f>SUM(E234)</f>
        <v>0</v>
      </c>
      <c r="F233" s="51">
        <f t="shared" si="39"/>
        <v>3000</v>
      </c>
    </row>
    <row r="234" spans="1:6" ht="12.75">
      <c r="A234" s="47" t="s">
        <v>93</v>
      </c>
      <c r="B234" s="50" t="s">
        <v>80</v>
      </c>
      <c r="C234" s="60" t="s">
        <v>10</v>
      </c>
      <c r="D234" s="51">
        <v>3000</v>
      </c>
      <c r="E234" s="51">
        <v>0</v>
      </c>
      <c r="F234" s="51">
        <f t="shared" si="39"/>
        <v>3000</v>
      </c>
    </row>
    <row r="235" spans="1:6" ht="12.75">
      <c r="A235" s="47"/>
      <c r="B235" s="50">
        <v>200</v>
      </c>
      <c r="C235" s="60" t="s">
        <v>256</v>
      </c>
      <c r="D235" s="51">
        <f aca="true" t="shared" si="42" ref="D235:E238">SUM(D236)</f>
        <v>1000</v>
      </c>
      <c r="E235" s="51">
        <f t="shared" si="42"/>
        <v>0</v>
      </c>
      <c r="F235" s="51">
        <f t="shared" si="39"/>
        <v>1000</v>
      </c>
    </row>
    <row r="236" spans="1:6" ht="89.25">
      <c r="A236" s="47" t="s">
        <v>11</v>
      </c>
      <c r="B236" s="50">
        <v>200</v>
      </c>
      <c r="C236" s="60" t="s">
        <v>257</v>
      </c>
      <c r="D236" s="51">
        <f t="shared" si="42"/>
        <v>1000</v>
      </c>
      <c r="E236" s="51">
        <f t="shared" si="42"/>
        <v>0</v>
      </c>
      <c r="F236" s="51">
        <f t="shared" si="39"/>
        <v>1000</v>
      </c>
    </row>
    <row r="237" spans="1:6" ht="25.5">
      <c r="A237" s="47" t="s">
        <v>152</v>
      </c>
      <c r="B237" s="50">
        <v>200</v>
      </c>
      <c r="C237" s="60" t="s">
        <v>258</v>
      </c>
      <c r="D237" s="51">
        <f t="shared" si="42"/>
        <v>1000</v>
      </c>
      <c r="E237" s="51">
        <f t="shared" si="42"/>
        <v>0</v>
      </c>
      <c r="F237" s="51">
        <f t="shared" si="39"/>
        <v>1000</v>
      </c>
    </row>
    <row r="238" spans="1:6" ht="12.75">
      <c r="A238" s="47" t="s">
        <v>81</v>
      </c>
      <c r="B238" s="50">
        <v>200</v>
      </c>
      <c r="C238" s="60" t="s">
        <v>259</v>
      </c>
      <c r="D238" s="51">
        <f t="shared" si="42"/>
        <v>1000</v>
      </c>
      <c r="E238" s="51">
        <f t="shared" si="42"/>
        <v>0</v>
      </c>
      <c r="F238" s="51">
        <f t="shared" si="39"/>
        <v>1000</v>
      </c>
    </row>
    <row r="239" spans="1:6" ht="12.75">
      <c r="A239" s="47" t="s">
        <v>93</v>
      </c>
      <c r="B239" s="50">
        <v>200</v>
      </c>
      <c r="C239" s="60" t="s">
        <v>260</v>
      </c>
      <c r="D239" s="51">
        <v>1000</v>
      </c>
      <c r="E239" s="51">
        <v>0</v>
      </c>
      <c r="F239" s="51">
        <f aca="true" t="shared" si="43" ref="F239:F269">SUM(D239-E239)</f>
        <v>1000</v>
      </c>
    </row>
    <row r="240" spans="1:6" ht="12.75">
      <c r="A240" s="47"/>
      <c r="B240" s="50">
        <v>200</v>
      </c>
      <c r="C240" s="60" t="s">
        <v>12</v>
      </c>
      <c r="D240" s="51">
        <f aca="true" t="shared" si="44" ref="D240:E242">D241</f>
        <v>51000</v>
      </c>
      <c r="E240" s="51">
        <f t="shared" si="44"/>
        <v>0</v>
      </c>
      <c r="F240" s="51">
        <f t="shared" si="43"/>
        <v>51000</v>
      </c>
    </row>
    <row r="241" spans="1:6" ht="12.75">
      <c r="A241" s="49" t="s">
        <v>81</v>
      </c>
      <c r="B241" s="50" t="s">
        <v>80</v>
      </c>
      <c r="C241" s="60" t="s">
        <v>13</v>
      </c>
      <c r="D241" s="58">
        <f t="shared" si="44"/>
        <v>51000</v>
      </c>
      <c r="E241" s="58">
        <f t="shared" si="44"/>
        <v>0</v>
      </c>
      <c r="F241" s="51">
        <f t="shared" si="43"/>
        <v>51000</v>
      </c>
    </row>
    <row r="242" spans="1:6" ht="12.75">
      <c r="A242" s="49" t="s">
        <v>82</v>
      </c>
      <c r="B242" s="50" t="s">
        <v>80</v>
      </c>
      <c r="C242" s="60" t="s">
        <v>14</v>
      </c>
      <c r="D242" s="51">
        <f t="shared" si="44"/>
        <v>51000</v>
      </c>
      <c r="E242" s="51">
        <f t="shared" si="44"/>
        <v>0</v>
      </c>
      <c r="F242" s="51">
        <f t="shared" si="43"/>
        <v>51000</v>
      </c>
    </row>
    <row r="243" spans="1:6" ht="12.75">
      <c r="A243" s="47" t="s">
        <v>92</v>
      </c>
      <c r="B243" s="50" t="s">
        <v>80</v>
      </c>
      <c r="C243" s="60" t="s">
        <v>15</v>
      </c>
      <c r="D243" s="51">
        <v>51000</v>
      </c>
      <c r="E243" s="51">
        <v>0</v>
      </c>
      <c r="F243" s="51">
        <f t="shared" si="43"/>
        <v>51000</v>
      </c>
    </row>
    <row r="244" spans="1:6" ht="12.75">
      <c r="A244" s="47" t="s">
        <v>620</v>
      </c>
      <c r="B244" s="50" t="s">
        <v>80</v>
      </c>
      <c r="C244" s="60" t="s">
        <v>667</v>
      </c>
      <c r="D244" s="51">
        <f>SUM(D245+D277+D287)</f>
        <v>1051600</v>
      </c>
      <c r="E244" s="51">
        <f>SUM(E245+E277+E287)</f>
        <v>102474.94</v>
      </c>
      <c r="F244" s="51">
        <f t="shared" si="43"/>
        <v>949125.06</v>
      </c>
    </row>
    <row r="245" spans="1:9" ht="76.5">
      <c r="A245" s="47" t="s">
        <v>16</v>
      </c>
      <c r="B245" s="50" t="s">
        <v>80</v>
      </c>
      <c r="C245" s="60" t="s">
        <v>261</v>
      </c>
      <c r="D245" s="51">
        <f>SUM(D246+D272)</f>
        <v>1018600</v>
      </c>
      <c r="E245" s="51">
        <f>SUM(E246+E272)</f>
        <v>102474.94</v>
      </c>
      <c r="F245" s="51">
        <f t="shared" si="43"/>
        <v>916125.06</v>
      </c>
      <c r="I245" t="s">
        <v>397</v>
      </c>
    </row>
    <row r="246" spans="1:6" ht="12.75">
      <c r="A246" s="47"/>
      <c r="B246" s="50" t="s">
        <v>80</v>
      </c>
      <c r="C246" s="60" t="s">
        <v>262</v>
      </c>
      <c r="D246" s="51">
        <f>SUM(D247+D253+D257+D265)</f>
        <v>1015600</v>
      </c>
      <c r="E246" s="58">
        <f>SUM(E247+E253+E257+E265)</f>
        <v>102474.94</v>
      </c>
      <c r="F246" s="51">
        <f t="shared" si="43"/>
        <v>913125.06</v>
      </c>
    </row>
    <row r="247" spans="1:6" ht="89.25">
      <c r="A247" s="47" t="s">
        <v>17</v>
      </c>
      <c r="B247" s="50" t="s">
        <v>80</v>
      </c>
      <c r="C247" s="60" t="s">
        <v>268</v>
      </c>
      <c r="D247" s="51">
        <f aca="true" t="shared" si="45" ref="D247:E249">SUM(D248)</f>
        <v>927700</v>
      </c>
      <c r="E247" s="58">
        <f t="shared" si="45"/>
        <v>102474.94</v>
      </c>
      <c r="F247" s="51">
        <f t="shared" si="43"/>
        <v>825225.06</v>
      </c>
    </row>
    <row r="248" spans="1:6" ht="25.5">
      <c r="A248" s="47" t="s">
        <v>453</v>
      </c>
      <c r="B248" s="50" t="s">
        <v>80</v>
      </c>
      <c r="C248" s="60" t="s">
        <v>267</v>
      </c>
      <c r="D248" s="51">
        <f t="shared" si="45"/>
        <v>927700</v>
      </c>
      <c r="E248" s="58">
        <f t="shared" si="45"/>
        <v>102474.94</v>
      </c>
      <c r="F248" s="51">
        <f t="shared" si="43"/>
        <v>825225.06</v>
      </c>
    </row>
    <row r="249" spans="1:6" ht="12.75">
      <c r="A249" s="49" t="s">
        <v>81</v>
      </c>
      <c r="B249" s="50" t="s">
        <v>80</v>
      </c>
      <c r="C249" s="60" t="s">
        <v>266</v>
      </c>
      <c r="D249" s="51">
        <f t="shared" si="45"/>
        <v>927700</v>
      </c>
      <c r="E249" s="58">
        <f t="shared" si="45"/>
        <v>102474.94</v>
      </c>
      <c r="F249" s="51">
        <f t="shared" si="43"/>
        <v>825225.06</v>
      </c>
    </row>
    <row r="250" spans="1:6" ht="14.25" customHeight="1">
      <c r="A250" s="49" t="s">
        <v>82</v>
      </c>
      <c r="B250" s="50" t="s">
        <v>80</v>
      </c>
      <c r="C250" s="60" t="s">
        <v>265</v>
      </c>
      <c r="D250" s="51">
        <f>SUM(D251+D252)</f>
        <v>927700</v>
      </c>
      <c r="E250" s="58">
        <f>SUM(E251:E252)</f>
        <v>102474.94</v>
      </c>
      <c r="F250" s="51">
        <f t="shared" si="43"/>
        <v>825225.06</v>
      </c>
    </row>
    <row r="251" spans="1:6" ht="14.25" customHeight="1">
      <c r="A251" s="47" t="s">
        <v>91</v>
      </c>
      <c r="B251" s="50" t="s">
        <v>80</v>
      </c>
      <c r="C251" s="60" t="s">
        <v>264</v>
      </c>
      <c r="D251" s="51">
        <v>777700</v>
      </c>
      <c r="E251" s="58">
        <v>102474.94</v>
      </c>
      <c r="F251" s="51">
        <f t="shared" si="43"/>
        <v>675225.06</v>
      </c>
    </row>
    <row r="252" spans="1:6" ht="12.75">
      <c r="A252" s="49" t="s">
        <v>83</v>
      </c>
      <c r="B252" s="50" t="s">
        <v>80</v>
      </c>
      <c r="C252" s="60" t="s">
        <v>263</v>
      </c>
      <c r="D252" s="51">
        <v>150000</v>
      </c>
      <c r="E252" s="51">
        <f>SUM(E253)</f>
        <v>0</v>
      </c>
      <c r="F252" s="51">
        <f t="shared" si="43"/>
        <v>150000</v>
      </c>
    </row>
    <row r="253" spans="1:6" ht="89.25">
      <c r="A253" s="47" t="s">
        <v>18</v>
      </c>
      <c r="B253" s="50" t="s">
        <v>80</v>
      </c>
      <c r="C253" s="60" t="s">
        <v>270</v>
      </c>
      <c r="D253" s="51">
        <f>SUM(D254)</f>
        <v>3000</v>
      </c>
      <c r="E253" s="51">
        <f>SUM(E254)</f>
        <v>0</v>
      </c>
      <c r="F253" s="51">
        <f t="shared" si="43"/>
        <v>3000</v>
      </c>
    </row>
    <row r="254" spans="1:6" ht="25.5">
      <c r="A254" s="47" t="s">
        <v>453</v>
      </c>
      <c r="B254" s="50" t="s">
        <v>80</v>
      </c>
      <c r="C254" s="60" t="s">
        <v>269</v>
      </c>
      <c r="D254" s="51">
        <f>SUM(D255)</f>
        <v>3000</v>
      </c>
      <c r="E254" s="51">
        <f>SUM(E255)</f>
        <v>0</v>
      </c>
      <c r="F254" s="51">
        <f t="shared" si="43"/>
        <v>3000</v>
      </c>
    </row>
    <row r="255" spans="1:6" ht="12.75">
      <c r="A255" s="62" t="s">
        <v>94</v>
      </c>
      <c r="B255" s="50" t="s">
        <v>80</v>
      </c>
      <c r="C255" s="60" t="s">
        <v>20</v>
      </c>
      <c r="D255" s="51">
        <f>SUM(D256)</f>
        <v>3000</v>
      </c>
      <c r="E255" s="51">
        <v>0</v>
      </c>
      <c r="F255" s="51">
        <f t="shared" si="43"/>
        <v>3000</v>
      </c>
    </row>
    <row r="256" spans="1:6" ht="12.75">
      <c r="A256" s="62" t="s">
        <v>96</v>
      </c>
      <c r="B256" s="50">
        <v>200</v>
      </c>
      <c r="C256" s="60" t="s">
        <v>19</v>
      </c>
      <c r="D256" s="51">
        <v>3000</v>
      </c>
      <c r="E256" s="51">
        <v>0</v>
      </c>
      <c r="F256" s="51">
        <f t="shared" si="43"/>
        <v>3000</v>
      </c>
    </row>
    <row r="257" spans="1:6" ht="89.25">
      <c r="A257" s="47" t="s">
        <v>21</v>
      </c>
      <c r="B257" s="50" t="s">
        <v>80</v>
      </c>
      <c r="C257" s="60" t="s">
        <v>273</v>
      </c>
      <c r="D257" s="51">
        <f>SUM(D258+D264)</f>
        <v>12900</v>
      </c>
      <c r="E257" s="51">
        <f>SUM(E258+E264)</f>
        <v>0</v>
      </c>
      <c r="F257" s="51">
        <f t="shared" si="43"/>
        <v>12900</v>
      </c>
    </row>
    <row r="258" spans="1:6" ht="25.5">
      <c r="A258" s="47" t="s">
        <v>453</v>
      </c>
      <c r="B258" s="50" t="s">
        <v>80</v>
      </c>
      <c r="C258" s="60" t="s">
        <v>274</v>
      </c>
      <c r="D258" s="51">
        <f>SUM(D259)</f>
        <v>12000</v>
      </c>
      <c r="E258" s="51">
        <f>SUM(E259)</f>
        <v>0</v>
      </c>
      <c r="F258" s="51">
        <f t="shared" si="43"/>
        <v>12000</v>
      </c>
    </row>
    <row r="259" spans="1:6" ht="12.75">
      <c r="A259" s="47" t="s">
        <v>81</v>
      </c>
      <c r="B259" s="50" t="s">
        <v>80</v>
      </c>
      <c r="C259" s="60" t="s">
        <v>275</v>
      </c>
      <c r="D259" s="51">
        <f>SUM(D260)</f>
        <v>12000</v>
      </c>
      <c r="E259" s="51">
        <f>SUM(E260)</f>
        <v>0</v>
      </c>
      <c r="F259" s="51">
        <f t="shared" si="43"/>
        <v>12000</v>
      </c>
    </row>
    <row r="260" spans="1:6" ht="12.75">
      <c r="A260" s="47" t="s">
        <v>82</v>
      </c>
      <c r="B260" s="50" t="s">
        <v>80</v>
      </c>
      <c r="C260" s="60" t="s">
        <v>276</v>
      </c>
      <c r="D260" s="51">
        <f>SUM(D261:D262)</f>
        <v>12000</v>
      </c>
      <c r="E260" s="51">
        <f>SUM(E262)</f>
        <v>0</v>
      </c>
      <c r="F260" s="51">
        <f t="shared" si="43"/>
        <v>12000</v>
      </c>
    </row>
    <row r="261" spans="1:6" ht="12.75">
      <c r="A261" s="49" t="s">
        <v>83</v>
      </c>
      <c r="B261" s="50">
        <v>200</v>
      </c>
      <c r="C261" s="60" t="s">
        <v>22</v>
      </c>
      <c r="D261" s="51">
        <v>10000</v>
      </c>
      <c r="E261" s="51">
        <v>0</v>
      </c>
      <c r="F261" s="51">
        <f t="shared" si="43"/>
        <v>10000</v>
      </c>
    </row>
    <row r="262" spans="1:6" ht="12.75">
      <c r="A262" s="47" t="s">
        <v>93</v>
      </c>
      <c r="B262" s="50" t="s">
        <v>80</v>
      </c>
      <c r="C262" s="60" t="s">
        <v>23</v>
      </c>
      <c r="D262" s="51">
        <v>2000</v>
      </c>
      <c r="E262" s="51">
        <v>0</v>
      </c>
      <c r="F262" s="51">
        <f t="shared" si="43"/>
        <v>2000</v>
      </c>
    </row>
    <row r="263" spans="1:6" ht="12.75">
      <c r="A263" s="62" t="s">
        <v>94</v>
      </c>
      <c r="B263" s="50" t="s">
        <v>80</v>
      </c>
      <c r="C263" s="60" t="s">
        <v>24</v>
      </c>
      <c r="D263" s="51">
        <f>SUM(D264)</f>
        <v>900</v>
      </c>
      <c r="E263" s="51">
        <f>SUM(E264)</f>
        <v>0</v>
      </c>
      <c r="F263" s="51">
        <f t="shared" si="43"/>
        <v>900</v>
      </c>
    </row>
    <row r="264" spans="1:9" ht="12.75">
      <c r="A264" s="62" t="s">
        <v>96</v>
      </c>
      <c r="B264" s="50">
        <v>200</v>
      </c>
      <c r="C264" s="60" t="s">
        <v>25</v>
      </c>
      <c r="D264" s="51">
        <v>900</v>
      </c>
      <c r="E264" s="51">
        <v>0</v>
      </c>
      <c r="F264" s="51">
        <f t="shared" si="43"/>
        <v>900</v>
      </c>
      <c r="I264" t="s">
        <v>397</v>
      </c>
    </row>
    <row r="265" spans="1:6" ht="89.25">
      <c r="A265" s="47" t="s">
        <v>26</v>
      </c>
      <c r="B265" s="50" t="s">
        <v>80</v>
      </c>
      <c r="C265" s="60" t="s">
        <v>277</v>
      </c>
      <c r="D265" s="51">
        <f>SUM(D266)</f>
        <v>72000</v>
      </c>
      <c r="E265" s="51">
        <f>SUM(E266)</f>
        <v>0</v>
      </c>
      <c r="F265" s="51">
        <f t="shared" si="43"/>
        <v>72000</v>
      </c>
    </row>
    <row r="266" spans="1:6" ht="25.5">
      <c r="A266" s="47" t="s">
        <v>453</v>
      </c>
      <c r="B266" s="50" t="s">
        <v>80</v>
      </c>
      <c r="C266" s="60" t="s">
        <v>278</v>
      </c>
      <c r="D266" s="51">
        <f>SUM(D267+D270)</f>
        <v>72000</v>
      </c>
      <c r="E266" s="51">
        <f>SUM(E267+E272+E270)</f>
        <v>0</v>
      </c>
      <c r="F266" s="51">
        <f t="shared" si="43"/>
        <v>72000</v>
      </c>
    </row>
    <row r="267" spans="1:6" ht="12.75">
      <c r="A267" s="47" t="s">
        <v>81</v>
      </c>
      <c r="B267" s="50" t="s">
        <v>80</v>
      </c>
      <c r="C267" s="60" t="s">
        <v>279</v>
      </c>
      <c r="D267" s="51">
        <f>SUM(D268)</f>
        <v>72000</v>
      </c>
      <c r="E267" s="51">
        <f>SUM(E268)</f>
        <v>0</v>
      </c>
      <c r="F267" s="51">
        <f t="shared" si="43"/>
        <v>72000</v>
      </c>
    </row>
    <row r="268" spans="1:6" ht="12.75">
      <c r="A268" s="47" t="s">
        <v>82</v>
      </c>
      <c r="B268" s="50" t="s">
        <v>80</v>
      </c>
      <c r="C268" s="60" t="s">
        <v>280</v>
      </c>
      <c r="D268" s="51">
        <f>SUM(D269:D269)</f>
        <v>72000</v>
      </c>
      <c r="E268" s="51">
        <f>SUM(E269)</f>
        <v>0</v>
      </c>
      <c r="F268" s="51">
        <f t="shared" si="43"/>
        <v>72000</v>
      </c>
    </row>
    <row r="269" spans="1:6" ht="12.75">
      <c r="A269" s="47" t="s">
        <v>92</v>
      </c>
      <c r="B269" s="50" t="s">
        <v>80</v>
      </c>
      <c r="C269" s="60" t="s">
        <v>281</v>
      </c>
      <c r="D269" s="51">
        <v>72000</v>
      </c>
      <c r="E269" s="51">
        <v>0</v>
      </c>
      <c r="F269" s="51">
        <f t="shared" si="43"/>
        <v>72000</v>
      </c>
    </row>
    <row r="270" spans="1:6" ht="12.75">
      <c r="A270" s="62" t="s">
        <v>94</v>
      </c>
      <c r="B270" s="50" t="s">
        <v>80</v>
      </c>
      <c r="C270" s="60" t="s">
        <v>421</v>
      </c>
      <c r="D270" s="51">
        <f>SUM(D271)</f>
        <v>0</v>
      </c>
      <c r="E270" s="51">
        <f>SUM(E271)</f>
        <v>0</v>
      </c>
      <c r="F270" s="51">
        <f aca="true" t="shared" si="46" ref="F270:F290">SUM(D270-E270)</f>
        <v>0</v>
      </c>
    </row>
    <row r="271" spans="1:6" ht="12.75">
      <c r="A271" s="62" t="s">
        <v>96</v>
      </c>
      <c r="B271" s="50" t="s">
        <v>80</v>
      </c>
      <c r="C271" s="60" t="s">
        <v>422</v>
      </c>
      <c r="D271" s="51">
        <v>0</v>
      </c>
      <c r="E271" s="51">
        <v>0</v>
      </c>
      <c r="F271" s="51">
        <f t="shared" si="46"/>
        <v>0</v>
      </c>
    </row>
    <row r="272" spans="1:6" ht="12.75">
      <c r="A272" s="47"/>
      <c r="B272" s="50" t="s">
        <v>80</v>
      </c>
      <c r="C272" s="60" t="s">
        <v>282</v>
      </c>
      <c r="D272" s="51">
        <f aca="true" t="shared" si="47" ref="D272:E275">SUM(D273)</f>
        <v>3000</v>
      </c>
      <c r="E272" s="51">
        <f t="shared" si="47"/>
        <v>0</v>
      </c>
      <c r="F272" s="51">
        <f t="shared" si="46"/>
        <v>3000</v>
      </c>
    </row>
    <row r="273" spans="1:6" ht="89.25">
      <c r="A273" s="47" t="s">
        <v>27</v>
      </c>
      <c r="B273" s="50">
        <v>200</v>
      </c>
      <c r="C273" s="60" t="s">
        <v>283</v>
      </c>
      <c r="D273" s="51">
        <f t="shared" si="47"/>
        <v>3000</v>
      </c>
      <c r="E273" s="51">
        <f t="shared" si="47"/>
        <v>0</v>
      </c>
      <c r="F273" s="51">
        <f t="shared" si="46"/>
        <v>3000</v>
      </c>
    </row>
    <row r="274" spans="1:6" ht="25.5">
      <c r="A274" s="47" t="s">
        <v>152</v>
      </c>
      <c r="B274" s="50">
        <v>200</v>
      </c>
      <c r="C274" s="60" t="s">
        <v>284</v>
      </c>
      <c r="D274" s="51">
        <f t="shared" si="47"/>
        <v>3000</v>
      </c>
      <c r="E274" s="51">
        <f t="shared" si="47"/>
        <v>0</v>
      </c>
      <c r="F274" s="51">
        <f t="shared" si="46"/>
        <v>3000</v>
      </c>
    </row>
    <row r="275" spans="1:6" ht="12.75">
      <c r="A275" s="47" t="s">
        <v>81</v>
      </c>
      <c r="B275" s="50">
        <v>200</v>
      </c>
      <c r="C275" s="60" t="s">
        <v>285</v>
      </c>
      <c r="D275" s="51">
        <f t="shared" si="47"/>
        <v>3000</v>
      </c>
      <c r="E275" s="51">
        <f t="shared" si="47"/>
        <v>0</v>
      </c>
      <c r="F275" s="51">
        <f t="shared" si="46"/>
        <v>3000</v>
      </c>
    </row>
    <row r="276" spans="1:6" ht="12.75">
      <c r="A276" s="47" t="s">
        <v>93</v>
      </c>
      <c r="B276" s="50" t="s">
        <v>80</v>
      </c>
      <c r="C276" s="60" t="s">
        <v>286</v>
      </c>
      <c r="D276" s="51">
        <v>3000</v>
      </c>
      <c r="E276" s="51">
        <v>0</v>
      </c>
      <c r="F276" s="51">
        <f t="shared" si="46"/>
        <v>3000</v>
      </c>
    </row>
    <row r="277" spans="1:6" ht="63.75">
      <c r="A277" s="47" t="s">
        <v>28</v>
      </c>
      <c r="B277" s="50" t="s">
        <v>80</v>
      </c>
      <c r="C277" s="60" t="s">
        <v>293</v>
      </c>
      <c r="D277" s="51">
        <f aca="true" t="shared" si="48" ref="D277:E282">SUM(D278)</f>
        <v>8000</v>
      </c>
      <c r="E277" s="51">
        <f t="shared" si="48"/>
        <v>0</v>
      </c>
      <c r="F277" s="51">
        <f t="shared" si="46"/>
        <v>8000</v>
      </c>
    </row>
    <row r="278" spans="1:6" ht="12.75">
      <c r="A278" s="47"/>
      <c r="B278" s="50" t="s">
        <v>80</v>
      </c>
      <c r="C278" s="60" t="s">
        <v>292</v>
      </c>
      <c r="D278" s="51">
        <f>SUM(D279)</f>
        <v>8000</v>
      </c>
      <c r="E278" s="51">
        <f>SUM(E279)</f>
        <v>0</v>
      </c>
      <c r="F278" s="51">
        <f t="shared" si="46"/>
        <v>8000</v>
      </c>
    </row>
    <row r="279" spans="1:6" ht="114.75">
      <c r="A279" s="47" t="s">
        <v>29</v>
      </c>
      <c r="B279" s="50" t="s">
        <v>80</v>
      </c>
      <c r="C279" s="60" t="s">
        <v>291</v>
      </c>
      <c r="D279" s="51">
        <f t="shared" si="48"/>
        <v>8000</v>
      </c>
      <c r="E279" s="51">
        <f t="shared" si="48"/>
        <v>0</v>
      </c>
      <c r="F279" s="51">
        <f t="shared" si="46"/>
        <v>8000</v>
      </c>
    </row>
    <row r="280" spans="1:6" ht="25.5">
      <c r="A280" s="47" t="s">
        <v>453</v>
      </c>
      <c r="B280" s="50" t="s">
        <v>80</v>
      </c>
      <c r="C280" s="60" t="s">
        <v>290</v>
      </c>
      <c r="D280" s="51">
        <f t="shared" si="48"/>
        <v>8000</v>
      </c>
      <c r="E280" s="51">
        <f t="shared" si="48"/>
        <v>0</v>
      </c>
      <c r="F280" s="51">
        <f aca="true" t="shared" si="49" ref="F280:F288">SUM(D280-E280)</f>
        <v>8000</v>
      </c>
    </row>
    <row r="281" spans="1:6" ht="12.75">
      <c r="A281" s="47" t="s">
        <v>81</v>
      </c>
      <c r="B281" s="50" t="s">
        <v>80</v>
      </c>
      <c r="C281" s="60" t="s">
        <v>289</v>
      </c>
      <c r="D281" s="51">
        <f t="shared" si="48"/>
        <v>8000</v>
      </c>
      <c r="E281" s="51">
        <f t="shared" si="48"/>
        <v>0</v>
      </c>
      <c r="F281" s="51">
        <f t="shared" si="49"/>
        <v>8000</v>
      </c>
    </row>
    <row r="282" spans="1:6" ht="12.75">
      <c r="A282" s="47" t="s">
        <v>82</v>
      </c>
      <c r="B282" s="50" t="s">
        <v>80</v>
      </c>
      <c r="C282" s="60" t="s">
        <v>288</v>
      </c>
      <c r="D282" s="51">
        <f t="shared" si="48"/>
        <v>8000</v>
      </c>
      <c r="E282" s="51">
        <f t="shared" si="48"/>
        <v>0</v>
      </c>
      <c r="F282" s="51">
        <f t="shared" si="49"/>
        <v>8000</v>
      </c>
    </row>
    <row r="283" spans="1:6" ht="12.75">
      <c r="A283" s="47" t="s">
        <v>83</v>
      </c>
      <c r="B283" s="50" t="s">
        <v>80</v>
      </c>
      <c r="C283" s="60" t="s">
        <v>287</v>
      </c>
      <c r="D283" s="51">
        <v>8000</v>
      </c>
      <c r="E283" s="51">
        <v>0</v>
      </c>
      <c r="F283" s="51">
        <f t="shared" si="49"/>
        <v>8000</v>
      </c>
    </row>
    <row r="284" spans="1:6" ht="89.25">
      <c r="A284" s="47" t="s">
        <v>30</v>
      </c>
      <c r="B284" s="50">
        <v>200</v>
      </c>
      <c r="C284" s="60" t="s">
        <v>31</v>
      </c>
      <c r="D284" s="51">
        <f aca="true" t="shared" si="50" ref="D284:E287">D285</f>
        <v>25000</v>
      </c>
      <c r="E284" s="51">
        <f t="shared" si="50"/>
        <v>0</v>
      </c>
      <c r="F284" s="51">
        <f t="shared" si="49"/>
        <v>25000</v>
      </c>
    </row>
    <row r="285" spans="1:6" ht="25.5">
      <c r="A285" s="47" t="s">
        <v>453</v>
      </c>
      <c r="B285" s="50" t="s">
        <v>80</v>
      </c>
      <c r="C285" s="60" t="s">
        <v>32</v>
      </c>
      <c r="D285" s="51">
        <f t="shared" si="50"/>
        <v>25000</v>
      </c>
      <c r="E285" s="51">
        <f t="shared" si="50"/>
        <v>0</v>
      </c>
      <c r="F285" s="51">
        <f t="shared" si="49"/>
        <v>25000</v>
      </c>
    </row>
    <row r="286" spans="1:9" ht="12.75">
      <c r="A286" s="47" t="s">
        <v>81</v>
      </c>
      <c r="B286" s="50" t="s">
        <v>80</v>
      </c>
      <c r="C286" s="60" t="s">
        <v>33</v>
      </c>
      <c r="D286" s="51">
        <f t="shared" si="50"/>
        <v>25000</v>
      </c>
      <c r="E286" s="51">
        <f t="shared" si="50"/>
        <v>0</v>
      </c>
      <c r="F286" s="51">
        <f t="shared" si="49"/>
        <v>25000</v>
      </c>
      <c r="I286" t="s">
        <v>397</v>
      </c>
    </row>
    <row r="287" spans="1:6" ht="12.75">
      <c r="A287" s="47" t="s">
        <v>82</v>
      </c>
      <c r="B287" s="50" t="s">
        <v>80</v>
      </c>
      <c r="C287" s="60" t="s">
        <v>34</v>
      </c>
      <c r="D287" s="51">
        <f t="shared" si="50"/>
        <v>25000</v>
      </c>
      <c r="E287" s="51">
        <f t="shared" si="50"/>
        <v>0</v>
      </c>
      <c r="F287" s="51">
        <f t="shared" si="49"/>
        <v>25000</v>
      </c>
    </row>
    <row r="288" spans="1:6" ht="12.75">
      <c r="A288" s="47" t="s">
        <v>92</v>
      </c>
      <c r="B288" s="50" t="s">
        <v>80</v>
      </c>
      <c r="C288" s="60" t="s">
        <v>35</v>
      </c>
      <c r="D288" s="51">
        <v>25000</v>
      </c>
      <c r="E288" s="51">
        <v>0</v>
      </c>
      <c r="F288" s="51">
        <f t="shared" si="49"/>
        <v>25000</v>
      </c>
    </row>
    <row r="289" spans="1:6" ht="12.75">
      <c r="A289" s="47" t="s">
        <v>625</v>
      </c>
      <c r="B289" s="50" t="s">
        <v>80</v>
      </c>
      <c r="C289" s="60" t="s">
        <v>614</v>
      </c>
      <c r="D289" s="51">
        <f>SUM(D290)</f>
        <v>3540800</v>
      </c>
      <c r="E289" s="51">
        <f>SUM(E290)</f>
        <v>213446.54</v>
      </c>
      <c r="F289" s="51">
        <f t="shared" si="46"/>
        <v>3327353.46</v>
      </c>
    </row>
    <row r="290" spans="1:6" ht="12.75">
      <c r="A290" s="47" t="s">
        <v>626</v>
      </c>
      <c r="B290" s="50" t="s">
        <v>80</v>
      </c>
      <c r="C290" s="60" t="s">
        <v>615</v>
      </c>
      <c r="D290" s="51">
        <f>SUM(D291+D314)</f>
        <v>3540800</v>
      </c>
      <c r="E290" s="51">
        <f>SUM(E291+E314)</f>
        <v>213446.54</v>
      </c>
      <c r="F290" s="51">
        <f t="shared" si="46"/>
        <v>3327353.46</v>
      </c>
    </row>
    <row r="291" spans="1:6" ht="25.5">
      <c r="A291" s="47" t="s">
        <v>43</v>
      </c>
      <c r="B291" s="50" t="s">
        <v>80</v>
      </c>
      <c r="C291" s="60" t="s">
        <v>62</v>
      </c>
      <c r="D291" s="51">
        <f>SUM(D292+D297+D309+D306)</f>
        <v>550500</v>
      </c>
      <c r="E291" s="51">
        <f>SUM(E292+E297+E309+E306)</f>
        <v>15225.88</v>
      </c>
      <c r="F291" s="51">
        <f aca="true" t="shared" si="51" ref="F291:F313">SUM(D291-E291)</f>
        <v>535274.12</v>
      </c>
    </row>
    <row r="292" spans="1:6" ht="25.5">
      <c r="A292" s="47" t="s">
        <v>183</v>
      </c>
      <c r="B292" s="50" t="s">
        <v>80</v>
      </c>
      <c r="C292" s="60" t="s">
        <v>63</v>
      </c>
      <c r="D292" s="51">
        <f>SUM(D293)</f>
        <v>498000</v>
      </c>
      <c r="E292" s="51">
        <f>SUM(E293)</f>
        <v>15225.88</v>
      </c>
      <c r="F292" s="51">
        <f t="shared" si="51"/>
        <v>482774.12</v>
      </c>
    </row>
    <row r="293" spans="1:6" ht="12.75">
      <c r="A293" s="49" t="s">
        <v>81</v>
      </c>
      <c r="B293" s="50" t="s">
        <v>80</v>
      </c>
      <c r="C293" s="60" t="s">
        <v>64</v>
      </c>
      <c r="D293" s="51">
        <f>SUM(D294)</f>
        <v>498000</v>
      </c>
      <c r="E293" s="51">
        <f>SUM(E294)</f>
        <v>15225.88</v>
      </c>
      <c r="F293" s="51">
        <f t="shared" si="51"/>
        <v>482774.12</v>
      </c>
    </row>
    <row r="294" spans="1:6" ht="25.5">
      <c r="A294" s="47" t="s">
        <v>85</v>
      </c>
      <c r="B294" s="50" t="s">
        <v>80</v>
      </c>
      <c r="C294" s="60" t="s">
        <v>65</v>
      </c>
      <c r="D294" s="51">
        <f>SUM(D295+D296)</f>
        <v>498000</v>
      </c>
      <c r="E294" s="51">
        <f>SUM(E295+E296)</f>
        <v>15225.88</v>
      </c>
      <c r="F294" s="51">
        <f t="shared" si="51"/>
        <v>482774.12</v>
      </c>
    </row>
    <row r="295" spans="1:6" ht="12.75">
      <c r="A295" s="47" t="s">
        <v>86</v>
      </c>
      <c r="B295" s="50" t="s">
        <v>80</v>
      </c>
      <c r="C295" s="60" t="s">
        <v>423</v>
      </c>
      <c r="D295" s="51">
        <v>382600</v>
      </c>
      <c r="E295" s="58">
        <v>4327</v>
      </c>
      <c r="F295" s="51">
        <f t="shared" si="51"/>
        <v>378273</v>
      </c>
    </row>
    <row r="296" spans="1:6" ht="12.75">
      <c r="A296" s="47" t="s">
        <v>88</v>
      </c>
      <c r="B296" s="50" t="s">
        <v>80</v>
      </c>
      <c r="C296" s="60" t="s">
        <v>66</v>
      </c>
      <c r="D296" s="51">
        <v>115400</v>
      </c>
      <c r="E296" s="51">
        <v>10898.88</v>
      </c>
      <c r="F296" s="51">
        <f t="shared" si="51"/>
        <v>104501.12</v>
      </c>
    </row>
    <row r="297" spans="1:6" ht="25.5">
      <c r="A297" s="47" t="s">
        <v>311</v>
      </c>
      <c r="B297" s="50" t="s">
        <v>80</v>
      </c>
      <c r="C297" s="60" t="s">
        <v>67</v>
      </c>
      <c r="D297" s="51">
        <f>SUM(D298+D303)</f>
        <v>52000</v>
      </c>
      <c r="E297" s="51">
        <f>SUM(E298+E303)</f>
        <v>0</v>
      </c>
      <c r="F297" s="51">
        <f t="shared" si="51"/>
        <v>52000</v>
      </c>
    </row>
    <row r="298" spans="1:6" ht="12.75">
      <c r="A298" s="47" t="s">
        <v>81</v>
      </c>
      <c r="B298" s="50" t="s">
        <v>80</v>
      </c>
      <c r="C298" s="60" t="s">
        <v>36</v>
      </c>
      <c r="D298" s="51">
        <f>SUM(D299)</f>
        <v>42000</v>
      </c>
      <c r="E298" s="51">
        <f>SUM(E299)</f>
        <v>0</v>
      </c>
      <c r="F298" s="51">
        <f t="shared" si="51"/>
        <v>42000</v>
      </c>
    </row>
    <row r="299" spans="1:6" ht="12.75">
      <c r="A299" s="47" t="s">
        <v>82</v>
      </c>
      <c r="B299" s="50" t="s">
        <v>80</v>
      </c>
      <c r="C299" s="60" t="s">
        <v>37</v>
      </c>
      <c r="D299" s="51">
        <f>SUM(D300:D302)</f>
        <v>42000</v>
      </c>
      <c r="E299" s="51">
        <f>SUM(E300:E302)</f>
        <v>0</v>
      </c>
      <c r="F299" s="51">
        <f t="shared" si="51"/>
        <v>42000</v>
      </c>
    </row>
    <row r="300" spans="1:6" ht="12.75">
      <c r="A300" s="47" t="s">
        <v>89</v>
      </c>
      <c r="B300" s="50" t="s">
        <v>80</v>
      </c>
      <c r="C300" s="60" t="s">
        <v>38</v>
      </c>
      <c r="D300" s="51">
        <v>38000</v>
      </c>
      <c r="E300" s="51">
        <v>0</v>
      </c>
      <c r="F300" s="51">
        <f t="shared" si="51"/>
        <v>38000</v>
      </c>
    </row>
    <row r="301" spans="1:6" ht="12.75">
      <c r="A301" s="47" t="s">
        <v>83</v>
      </c>
      <c r="B301" s="50" t="s">
        <v>80</v>
      </c>
      <c r="C301" s="60" t="s">
        <v>39</v>
      </c>
      <c r="D301" s="51">
        <v>1000</v>
      </c>
      <c r="E301" s="51">
        <v>0</v>
      </c>
      <c r="F301" s="51">
        <f t="shared" si="51"/>
        <v>1000</v>
      </c>
    </row>
    <row r="302" spans="1:6" ht="12.75">
      <c r="A302" s="47" t="s">
        <v>92</v>
      </c>
      <c r="B302" s="50" t="s">
        <v>80</v>
      </c>
      <c r="C302" s="60" t="s">
        <v>40</v>
      </c>
      <c r="D302" s="51">
        <v>3000</v>
      </c>
      <c r="E302" s="51">
        <v>0</v>
      </c>
      <c r="F302" s="51">
        <f t="shared" si="51"/>
        <v>3000</v>
      </c>
    </row>
    <row r="303" spans="1:6" ht="12.75">
      <c r="A303" s="47" t="s">
        <v>94</v>
      </c>
      <c r="B303" s="50" t="s">
        <v>80</v>
      </c>
      <c r="C303" s="60" t="s">
        <v>41</v>
      </c>
      <c r="D303" s="51">
        <f>SUM(D304+D305)</f>
        <v>10000</v>
      </c>
      <c r="E303" s="51">
        <f>SUM(E304:E305)</f>
        <v>0</v>
      </c>
      <c r="F303" s="51">
        <f t="shared" si="51"/>
        <v>10000</v>
      </c>
    </row>
    <row r="304" spans="1:8" ht="12.75">
      <c r="A304" s="47" t="s">
        <v>95</v>
      </c>
      <c r="B304" s="50" t="s">
        <v>80</v>
      </c>
      <c r="C304" s="60" t="s">
        <v>68</v>
      </c>
      <c r="D304" s="51">
        <v>0</v>
      </c>
      <c r="E304" s="51">
        <v>0</v>
      </c>
      <c r="F304" s="51">
        <f t="shared" si="51"/>
        <v>0</v>
      </c>
      <c r="H304" t="s">
        <v>397</v>
      </c>
    </row>
    <row r="305" spans="1:6" ht="12.75">
      <c r="A305" s="47" t="s">
        <v>96</v>
      </c>
      <c r="B305" s="50" t="s">
        <v>80</v>
      </c>
      <c r="C305" s="60" t="s">
        <v>69</v>
      </c>
      <c r="D305" s="51">
        <v>10000</v>
      </c>
      <c r="E305" s="51">
        <v>0</v>
      </c>
      <c r="F305" s="51">
        <f t="shared" si="51"/>
        <v>10000</v>
      </c>
    </row>
    <row r="306" spans="1:6" ht="12.75">
      <c r="A306" s="47" t="s">
        <v>153</v>
      </c>
      <c r="B306" s="50">
        <v>200</v>
      </c>
      <c r="C306" s="60" t="s">
        <v>70</v>
      </c>
      <c r="D306" s="51">
        <f>D307</f>
        <v>400</v>
      </c>
      <c r="E306" s="51">
        <f>E307</f>
        <v>0</v>
      </c>
      <c r="F306" s="51">
        <f t="shared" si="51"/>
        <v>400</v>
      </c>
    </row>
    <row r="307" spans="1:6" ht="12.75">
      <c r="A307" s="47" t="s">
        <v>81</v>
      </c>
      <c r="B307" s="50">
        <v>200</v>
      </c>
      <c r="C307" s="60" t="s">
        <v>71</v>
      </c>
      <c r="D307" s="51">
        <f>D308</f>
        <v>400</v>
      </c>
      <c r="E307" s="51">
        <f>E308</f>
        <v>0</v>
      </c>
      <c r="F307" s="51">
        <f t="shared" si="51"/>
        <v>400</v>
      </c>
    </row>
    <row r="308" spans="1:6" ht="12.75">
      <c r="A308" s="47" t="s">
        <v>93</v>
      </c>
      <c r="B308" s="50">
        <v>200</v>
      </c>
      <c r="C308" s="60" t="s">
        <v>72</v>
      </c>
      <c r="D308" s="51">
        <v>400</v>
      </c>
      <c r="E308" s="51">
        <v>0</v>
      </c>
      <c r="F308" s="51">
        <f t="shared" si="51"/>
        <v>400</v>
      </c>
    </row>
    <row r="309" spans="1:6" ht="12.75">
      <c r="A309" s="47"/>
      <c r="B309" s="50">
        <v>200</v>
      </c>
      <c r="C309" s="60" t="s">
        <v>73</v>
      </c>
      <c r="D309" s="51">
        <f aca="true" t="shared" si="52" ref="D309:E312">SUM(D310)</f>
        <v>100</v>
      </c>
      <c r="E309" s="51">
        <f t="shared" si="52"/>
        <v>0</v>
      </c>
      <c r="F309" s="51">
        <f t="shared" si="51"/>
        <v>100</v>
      </c>
    </row>
    <row r="310" spans="1:6" ht="38.25">
      <c r="A310" s="47" t="s">
        <v>42</v>
      </c>
      <c r="B310" s="50">
        <v>200</v>
      </c>
      <c r="C310" s="60" t="s">
        <v>74</v>
      </c>
      <c r="D310" s="51">
        <f t="shared" si="52"/>
        <v>100</v>
      </c>
      <c r="E310" s="51">
        <f t="shared" si="52"/>
        <v>0</v>
      </c>
      <c r="F310" s="51">
        <f t="shared" si="51"/>
        <v>100</v>
      </c>
    </row>
    <row r="311" spans="1:6" ht="25.5">
      <c r="A311" s="47" t="s">
        <v>152</v>
      </c>
      <c r="B311" s="50">
        <v>200</v>
      </c>
      <c r="C311" s="60" t="s">
        <v>75</v>
      </c>
      <c r="D311" s="51">
        <f t="shared" si="52"/>
        <v>100</v>
      </c>
      <c r="E311" s="51">
        <f t="shared" si="52"/>
        <v>0</v>
      </c>
      <c r="F311" s="51">
        <f t="shared" si="51"/>
        <v>100</v>
      </c>
    </row>
    <row r="312" spans="1:6" ht="12.75">
      <c r="A312" s="47" t="s">
        <v>81</v>
      </c>
      <c r="B312" s="50">
        <v>200</v>
      </c>
      <c r="C312" s="60" t="s">
        <v>76</v>
      </c>
      <c r="D312" s="51">
        <f t="shared" si="52"/>
        <v>100</v>
      </c>
      <c r="E312" s="51">
        <f t="shared" si="52"/>
        <v>0</v>
      </c>
      <c r="F312" s="51">
        <f t="shared" si="51"/>
        <v>100</v>
      </c>
    </row>
    <row r="313" spans="1:6" ht="12.75">
      <c r="A313" s="47" t="s">
        <v>93</v>
      </c>
      <c r="B313" s="50">
        <v>200</v>
      </c>
      <c r="C313" s="60" t="s">
        <v>77</v>
      </c>
      <c r="D313" s="51">
        <v>100</v>
      </c>
      <c r="E313" s="51">
        <v>0</v>
      </c>
      <c r="F313" s="51">
        <f t="shared" si="51"/>
        <v>100</v>
      </c>
    </row>
    <row r="314" spans="1:6" ht="25.5">
      <c r="A314" s="47" t="s">
        <v>44</v>
      </c>
      <c r="B314" s="50" t="s">
        <v>80</v>
      </c>
      <c r="C314" s="60" t="s">
        <v>182</v>
      </c>
      <c r="D314" s="51">
        <f>SUM(D315+D321+D331+D339+D335)</f>
        <v>2990300</v>
      </c>
      <c r="E314" s="51">
        <f>SUM(E315+E321+E331+E339+E335)</f>
        <v>198220.66</v>
      </c>
      <c r="F314" s="51">
        <f>SUM(D314-E314)</f>
        <v>2792079.34</v>
      </c>
    </row>
    <row r="315" spans="1:6" ht="25.5">
      <c r="A315" s="47" t="s">
        <v>183</v>
      </c>
      <c r="B315" s="50" t="s">
        <v>80</v>
      </c>
      <c r="C315" s="60" t="s">
        <v>181</v>
      </c>
      <c r="D315" s="51">
        <f>SUM(D316)</f>
        <v>2428600</v>
      </c>
      <c r="E315" s="51">
        <f>SUM(E316)</f>
        <v>127668</v>
      </c>
      <c r="F315" s="51">
        <f aca="true" t="shared" si="53" ref="F315:F329">SUM(D315-E315)</f>
        <v>2300932</v>
      </c>
    </row>
    <row r="316" spans="1:6" ht="12.75">
      <c r="A316" s="49" t="s">
        <v>81</v>
      </c>
      <c r="B316" s="50" t="s">
        <v>80</v>
      </c>
      <c r="C316" s="60" t="s">
        <v>180</v>
      </c>
      <c r="D316" s="51">
        <f>SUM(D317)</f>
        <v>2428600</v>
      </c>
      <c r="E316" s="51">
        <f>SUM(E317)</f>
        <v>127668</v>
      </c>
      <c r="F316" s="51">
        <f t="shared" si="53"/>
        <v>2300932</v>
      </c>
    </row>
    <row r="317" spans="1:6" ht="25.5">
      <c r="A317" s="47" t="s">
        <v>85</v>
      </c>
      <c r="B317" s="50" t="s">
        <v>80</v>
      </c>
      <c r="C317" s="60" t="s">
        <v>179</v>
      </c>
      <c r="D317" s="51">
        <f>SUM(D318+D319+D320)</f>
        <v>2428600</v>
      </c>
      <c r="E317" s="51">
        <f>SUM(E318+E319+E320)</f>
        <v>127668</v>
      </c>
      <c r="F317" s="51">
        <f t="shared" si="53"/>
        <v>2300932</v>
      </c>
    </row>
    <row r="318" spans="1:6" ht="12.75">
      <c r="A318" s="47" t="s">
        <v>86</v>
      </c>
      <c r="B318" s="50" t="s">
        <v>80</v>
      </c>
      <c r="C318" s="60" t="s">
        <v>178</v>
      </c>
      <c r="D318" s="51">
        <v>1864500</v>
      </c>
      <c r="E318" s="58">
        <v>127668</v>
      </c>
      <c r="F318" s="51">
        <f t="shared" si="53"/>
        <v>1736832</v>
      </c>
    </row>
    <row r="319" spans="1:6" ht="12.75">
      <c r="A319" s="47" t="s">
        <v>87</v>
      </c>
      <c r="B319" s="50">
        <v>200</v>
      </c>
      <c r="C319" s="60" t="s">
        <v>512</v>
      </c>
      <c r="D319" s="51">
        <v>1000</v>
      </c>
      <c r="E319" s="58">
        <v>0</v>
      </c>
      <c r="F319" s="51"/>
    </row>
    <row r="320" spans="1:6" ht="12.75">
      <c r="A320" s="47" t="s">
        <v>88</v>
      </c>
      <c r="B320" s="50" t="s">
        <v>80</v>
      </c>
      <c r="C320" s="60" t="s">
        <v>177</v>
      </c>
      <c r="D320" s="51">
        <v>563100</v>
      </c>
      <c r="E320" s="51">
        <v>0</v>
      </c>
      <c r="F320" s="51">
        <f t="shared" si="53"/>
        <v>563100</v>
      </c>
    </row>
    <row r="321" spans="1:7" ht="25.5">
      <c r="A321" s="47" t="s">
        <v>311</v>
      </c>
      <c r="B321" s="50" t="s">
        <v>80</v>
      </c>
      <c r="C321" s="60" t="s">
        <v>184</v>
      </c>
      <c r="D321" s="51">
        <f>SUM(D322+D328)</f>
        <v>514700</v>
      </c>
      <c r="E321" s="51">
        <f>SUM(E322+E328)</f>
        <v>68323.16</v>
      </c>
      <c r="F321" s="51">
        <f t="shared" si="53"/>
        <v>446376.83999999997</v>
      </c>
      <c r="G321" s="63"/>
    </row>
    <row r="322" spans="1:6" ht="12.75">
      <c r="A322" s="47" t="s">
        <v>81</v>
      </c>
      <c r="B322" s="50" t="s">
        <v>80</v>
      </c>
      <c r="C322" s="60" t="s">
        <v>45</v>
      </c>
      <c r="D322" s="51">
        <f>SUM(D323)</f>
        <v>489700</v>
      </c>
      <c r="E322" s="51">
        <f>SUM(E323)</f>
        <v>68323.16</v>
      </c>
      <c r="F322" s="51">
        <f t="shared" si="53"/>
        <v>421376.83999999997</v>
      </c>
    </row>
    <row r="323" spans="1:6" ht="12.75">
      <c r="A323" s="47" t="s">
        <v>82</v>
      </c>
      <c r="B323" s="50" t="s">
        <v>80</v>
      </c>
      <c r="C323" s="60" t="s">
        <v>46</v>
      </c>
      <c r="D323" s="51">
        <f>SUM(D324:D327)</f>
        <v>489700</v>
      </c>
      <c r="E323" s="51">
        <f>SUM(E324:E327)</f>
        <v>68323.16</v>
      </c>
      <c r="F323" s="51">
        <f t="shared" si="53"/>
        <v>421376.83999999997</v>
      </c>
    </row>
    <row r="324" spans="1:6" ht="12.75">
      <c r="A324" s="47" t="s">
        <v>89</v>
      </c>
      <c r="B324" s="50" t="s">
        <v>80</v>
      </c>
      <c r="C324" s="60" t="s">
        <v>47</v>
      </c>
      <c r="D324" s="51">
        <v>38000</v>
      </c>
      <c r="E324" s="51">
        <v>0</v>
      </c>
      <c r="F324" s="51">
        <f t="shared" si="53"/>
        <v>38000</v>
      </c>
    </row>
    <row r="325" spans="1:6" ht="12.75">
      <c r="A325" s="47" t="s">
        <v>91</v>
      </c>
      <c r="B325" s="50" t="s">
        <v>80</v>
      </c>
      <c r="C325" s="60" t="s">
        <v>48</v>
      </c>
      <c r="D325" s="51">
        <v>397800</v>
      </c>
      <c r="E325" s="51">
        <v>68323.16</v>
      </c>
      <c r="F325" s="51">
        <f t="shared" si="53"/>
        <v>329476.83999999997</v>
      </c>
    </row>
    <row r="326" spans="1:6" ht="25.5" customHeight="1">
      <c r="A326" s="47" t="s">
        <v>83</v>
      </c>
      <c r="B326" s="50" t="s">
        <v>80</v>
      </c>
      <c r="C326" s="60" t="s">
        <v>49</v>
      </c>
      <c r="D326" s="51">
        <v>22400</v>
      </c>
      <c r="E326" s="51">
        <v>0</v>
      </c>
      <c r="F326" s="51">
        <f t="shared" si="53"/>
        <v>22400</v>
      </c>
    </row>
    <row r="327" spans="1:6" ht="12.75">
      <c r="A327" s="47" t="s">
        <v>92</v>
      </c>
      <c r="B327" s="50" t="s">
        <v>80</v>
      </c>
      <c r="C327" s="60" t="s">
        <v>50</v>
      </c>
      <c r="D327" s="51">
        <v>31500</v>
      </c>
      <c r="E327" s="51">
        <v>0</v>
      </c>
      <c r="F327" s="51">
        <f t="shared" si="53"/>
        <v>31500</v>
      </c>
    </row>
    <row r="328" spans="1:6" ht="12.75">
      <c r="A328" s="47" t="s">
        <v>94</v>
      </c>
      <c r="B328" s="50" t="s">
        <v>80</v>
      </c>
      <c r="C328" s="60" t="s">
        <v>51</v>
      </c>
      <c r="D328" s="51">
        <f>SUM(D329+D330)</f>
        <v>25000</v>
      </c>
      <c r="E328" s="51">
        <f>SUM(E329:E330)</f>
        <v>0</v>
      </c>
      <c r="F328" s="51">
        <f t="shared" si="53"/>
        <v>25000</v>
      </c>
    </row>
    <row r="329" spans="1:6" ht="12.75">
      <c r="A329" s="47" t="s">
        <v>95</v>
      </c>
      <c r="B329" s="50" t="s">
        <v>80</v>
      </c>
      <c r="C329" s="60" t="s">
        <v>185</v>
      </c>
      <c r="D329" s="51">
        <v>0</v>
      </c>
      <c r="E329" s="51">
        <v>0</v>
      </c>
      <c r="F329" s="51">
        <f t="shared" si="53"/>
        <v>0</v>
      </c>
    </row>
    <row r="330" spans="1:6" ht="12.75">
      <c r="A330" s="47" t="s">
        <v>96</v>
      </c>
      <c r="B330" s="50" t="s">
        <v>80</v>
      </c>
      <c r="C330" s="60" t="s">
        <v>186</v>
      </c>
      <c r="D330" s="51">
        <v>25000</v>
      </c>
      <c r="E330" s="51">
        <v>0</v>
      </c>
      <c r="F330" s="51">
        <f aca="true" t="shared" si="54" ref="F330:F343">SUM(D330-E330)</f>
        <v>25000</v>
      </c>
    </row>
    <row r="331" spans="1:6" ht="12.75">
      <c r="A331" s="47" t="s">
        <v>153</v>
      </c>
      <c r="B331" s="50" t="s">
        <v>80</v>
      </c>
      <c r="C331" s="60" t="s">
        <v>52</v>
      </c>
      <c r="D331" s="51">
        <f>SUM(D332)</f>
        <v>32000</v>
      </c>
      <c r="E331" s="51">
        <f>SUM(E332)</f>
        <v>113.5</v>
      </c>
      <c r="F331" s="51">
        <f t="shared" si="54"/>
        <v>31886.5</v>
      </c>
    </row>
    <row r="332" spans="1:6" ht="12.75">
      <c r="A332" s="47" t="s">
        <v>81</v>
      </c>
      <c r="B332" s="50" t="s">
        <v>80</v>
      </c>
      <c r="C332" s="60" t="s">
        <v>53</v>
      </c>
      <c r="D332" s="51">
        <f>SUM(D333)</f>
        <v>32000</v>
      </c>
      <c r="E332" s="51">
        <f>SUM(E333)</f>
        <v>113.5</v>
      </c>
      <c r="F332" s="51">
        <f t="shared" si="54"/>
        <v>31886.5</v>
      </c>
    </row>
    <row r="333" spans="1:6" ht="12.75">
      <c r="A333" s="47" t="s">
        <v>93</v>
      </c>
      <c r="B333" s="50" t="s">
        <v>80</v>
      </c>
      <c r="C333" s="60" t="s">
        <v>54</v>
      </c>
      <c r="D333" s="51">
        <v>32000</v>
      </c>
      <c r="E333" s="51">
        <v>113.5</v>
      </c>
      <c r="F333" s="51">
        <f t="shared" si="54"/>
        <v>31886.5</v>
      </c>
    </row>
    <row r="334" spans="1:6" ht="12.75">
      <c r="A334" s="47"/>
      <c r="B334" s="50" t="s">
        <v>80</v>
      </c>
      <c r="C334" s="60" t="s">
        <v>55</v>
      </c>
      <c r="D334" s="51">
        <f aca="true" t="shared" si="55" ref="D334:E337">SUM(D335)</f>
        <v>5000</v>
      </c>
      <c r="E334" s="51">
        <f t="shared" si="55"/>
        <v>0</v>
      </c>
      <c r="F334" s="51"/>
    </row>
    <row r="335" spans="1:6" ht="63.75">
      <c r="A335" s="71" t="s">
        <v>510</v>
      </c>
      <c r="B335" s="50" t="s">
        <v>80</v>
      </c>
      <c r="C335" s="60" t="s">
        <v>56</v>
      </c>
      <c r="D335" s="51">
        <f t="shared" si="55"/>
        <v>5000</v>
      </c>
      <c r="E335" s="51">
        <f t="shared" si="55"/>
        <v>0</v>
      </c>
      <c r="F335" s="51"/>
    </row>
    <row r="336" spans="1:6" ht="25.5">
      <c r="A336" s="47" t="s">
        <v>311</v>
      </c>
      <c r="B336" s="50" t="s">
        <v>80</v>
      </c>
      <c r="C336" s="60" t="s">
        <v>57</v>
      </c>
      <c r="D336" s="51">
        <f t="shared" si="55"/>
        <v>5000</v>
      </c>
      <c r="E336" s="51">
        <f t="shared" si="55"/>
        <v>0</v>
      </c>
      <c r="F336" s="51"/>
    </row>
    <row r="337" spans="1:6" ht="12.75">
      <c r="A337" s="47" t="s">
        <v>81</v>
      </c>
      <c r="B337" s="50" t="s">
        <v>80</v>
      </c>
      <c r="C337" s="60" t="s">
        <v>58</v>
      </c>
      <c r="D337" s="51">
        <f t="shared" si="55"/>
        <v>5000</v>
      </c>
      <c r="E337" s="51">
        <f t="shared" si="55"/>
        <v>0</v>
      </c>
      <c r="F337" s="51"/>
    </row>
    <row r="338" spans="1:6" ht="12.75">
      <c r="A338" s="47" t="s">
        <v>93</v>
      </c>
      <c r="B338" s="50" t="s">
        <v>80</v>
      </c>
      <c r="C338" s="60" t="s">
        <v>59</v>
      </c>
      <c r="D338" s="51">
        <v>5000</v>
      </c>
      <c r="E338" s="51">
        <v>0</v>
      </c>
      <c r="F338" s="51"/>
    </row>
    <row r="339" spans="1:6" ht="12.75">
      <c r="A339" s="47"/>
      <c r="B339" s="50">
        <v>200</v>
      </c>
      <c r="C339" s="60" t="s">
        <v>73</v>
      </c>
      <c r="D339" s="51">
        <f aca="true" t="shared" si="56" ref="D339:E342">SUM(D340)</f>
        <v>10000</v>
      </c>
      <c r="E339" s="51">
        <f t="shared" si="56"/>
        <v>2116</v>
      </c>
      <c r="F339" s="51">
        <f t="shared" si="54"/>
        <v>7884</v>
      </c>
    </row>
    <row r="340" spans="1:6" ht="38.25">
      <c r="A340" s="47" t="s">
        <v>511</v>
      </c>
      <c r="B340" s="50">
        <v>200</v>
      </c>
      <c r="C340" s="60" t="s">
        <v>74</v>
      </c>
      <c r="D340" s="51">
        <f t="shared" si="56"/>
        <v>10000</v>
      </c>
      <c r="E340" s="51">
        <f t="shared" si="56"/>
        <v>2116</v>
      </c>
      <c r="F340" s="51">
        <f t="shared" si="54"/>
        <v>7884</v>
      </c>
    </row>
    <row r="341" spans="1:6" ht="25.5">
      <c r="A341" s="47" t="s">
        <v>152</v>
      </c>
      <c r="B341" s="50">
        <v>200</v>
      </c>
      <c r="C341" s="60" t="s">
        <v>75</v>
      </c>
      <c r="D341" s="51">
        <f t="shared" si="56"/>
        <v>10000</v>
      </c>
      <c r="E341" s="51">
        <f t="shared" si="56"/>
        <v>2116</v>
      </c>
      <c r="F341" s="51">
        <f t="shared" si="54"/>
        <v>7884</v>
      </c>
    </row>
    <row r="342" spans="1:6" ht="12.75">
      <c r="A342" s="47" t="s">
        <v>81</v>
      </c>
      <c r="B342" s="50">
        <v>200</v>
      </c>
      <c r="C342" s="60" t="s">
        <v>76</v>
      </c>
      <c r="D342" s="51">
        <f t="shared" si="56"/>
        <v>10000</v>
      </c>
      <c r="E342" s="51">
        <f t="shared" si="56"/>
        <v>2116</v>
      </c>
      <c r="F342" s="51">
        <f t="shared" si="54"/>
        <v>7884</v>
      </c>
    </row>
    <row r="343" spans="1:6" ht="12.75">
      <c r="A343" s="47" t="s">
        <v>93</v>
      </c>
      <c r="B343" s="50">
        <v>200</v>
      </c>
      <c r="C343" s="60" t="s">
        <v>77</v>
      </c>
      <c r="D343" s="51">
        <v>10000</v>
      </c>
      <c r="E343" s="51">
        <v>2116</v>
      </c>
      <c r="F343" s="51">
        <f t="shared" si="54"/>
        <v>7884</v>
      </c>
    </row>
    <row r="344" spans="1:6" ht="12.75">
      <c r="A344" s="47" t="s">
        <v>194</v>
      </c>
      <c r="B344" s="50" t="s">
        <v>80</v>
      </c>
      <c r="C344" s="60" t="s">
        <v>192</v>
      </c>
      <c r="D344" s="51">
        <f aca="true" t="shared" si="57" ref="D344:E349">SUM(D345)</f>
        <v>45000</v>
      </c>
      <c r="E344" s="51">
        <f t="shared" si="57"/>
        <v>3680.35</v>
      </c>
      <c r="F344" s="51">
        <f aca="true" t="shared" si="58" ref="F344:F350">SUM(D344-E344)</f>
        <v>41319.65</v>
      </c>
    </row>
    <row r="345" spans="1:6" ht="12.75">
      <c r="A345" s="47" t="s">
        <v>195</v>
      </c>
      <c r="B345" s="50" t="s">
        <v>80</v>
      </c>
      <c r="C345" s="60" t="s">
        <v>193</v>
      </c>
      <c r="D345" s="51">
        <f t="shared" si="57"/>
        <v>45000</v>
      </c>
      <c r="E345" s="51">
        <f t="shared" si="57"/>
        <v>3680.35</v>
      </c>
      <c r="F345" s="51">
        <f t="shared" si="58"/>
        <v>41319.65</v>
      </c>
    </row>
    <row r="346" spans="1:6" ht="38.25">
      <c r="A346" s="47" t="s">
        <v>541</v>
      </c>
      <c r="B346" s="50" t="s">
        <v>80</v>
      </c>
      <c r="C346" s="60" t="s">
        <v>537</v>
      </c>
      <c r="D346" s="51">
        <f t="shared" si="57"/>
        <v>45000</v>
      </c>
      <c r="E346" s="51">
        <f t="shared" si="57"/>
        <v>3680.35</v>
      </c>
      <c r="F346" s="51">
        <f t="shared" si="58"/>
        <v>41319.65</v>
      </c>
    </row>
    <row r="347" spans="1:6" ht="12.75">
      <c r="A347" s="47"/>
      <c r="B347" s="50" t="s">
        <v>80</v>
      </c>
      <c r="C347" s="60" t="s">
        <v>538</v>
      </c>
      <c r="D347" s="51">
        <f t="shared" si="57"/>
        <v>45000</v>
      </c>
      <c r="E347" s="51">
        <f t="shared" si="57"/>
        <v>3680.35</v>
      </c>
      <c r="F347" s="51">
        <f t="shared" si="58"/>
        <v>41319.65</v>
      </c>
    </row>
    <row r="348" spans="1:6" ht="51">
      <c r="A348" s="47" t="s">
        <v>542</v>
      </c>
      <c r="B348" s="50" t="s">
        <v>80</v>
      </c>
      <c r="C348" s="60" t="s">
        <v>539</v>
      </c>
      <c r="D348" s="51">
        <f t="shared" si="57"/>
        <v>45000</v>
      </c>
      <c r="E348" s="51">
        <f t="shared" si="57"/>
        <v>3680.35</v>
      </c>
      <c r="F348" s="51">
        <f t="shared" si="58"/>
        <v>41319.65</v>
      </c>
    </row>
    <row r="349" spans="1:6" ht="12.75">
      <c r="A349" s="47" t="s">
        <v>81</v>
      </c>
      <c r="B349" s="50" t="s">
        <v>80</v>
      </c>
      <c r="C349" s="60" t="s">
        <v>540</v>
      </c>
      <c r="D349" s="51">
        <f t="shared" si="57"/>
        <v>45000</v>
      </c>
      <c r="E349" s="51">
        <f t="shared" si="57"/>
        <v>3680.35</v>
      </c>
      <c r="F349" s="51">
        <f t="shared" si="58"/>
        <v>41319.65</v>
      </c>
    </row>
    <row r="350" spans="1:6" ht="12.75">
      <c r="A350" s="47" t="s">
        <v>627</v>
      </c>
      <c r="B350" s="50" t="s">
        <v>80</v>
      </c>
      <c r="C350" s="60" t="s">
        <v>536</v>
      </c>
      <c r="D350" s="51">
        <f>SUM(D351)</f>
        <v>45000</v>
      </c>
      <c r="E350" s="51">
        <f>SUM(E351)</f>
        <v>3680.35</v>
      </c>
      <c r="F350" s="51">
        <f t="shared" si="58"/>
        <v>41319.65</v>
      </c>
    </row>
    <row r="351" spans="1:6" ht="25.5">
      <c r="A351" s="47" t="s">
        <v>628</v>
      </c>
      <c r="B351" s="50" t="s">
        <v>80</v>
      </c>
      <c r="C351" s="60" t="s">
        <v>535</v>
      </c>
      <c r="D351" s="51">
        <v>45000</v>
      </c>
      <c r="E351" s="51">
        <v>3680.35</v>
      </c>
      <c r="F351" s="51">
        <f aca="true" t="shared" si="59" ref="F351:F360">SUM(D351-E351)</f>
        <v>41319.65</v>
      </c>
    </row>
    <row r="352" spans="1:6" ht="12.75">
      <c r="A352" s="47" t="s">
        <v>618</v>
      </c>
      <c r="B352" s="50" t="s">
        <v>80</v>
      </c>
      <c r="C352" s="60" t="s">
        <v>616</v>
      </c>
      <c r="D352" s="51">
        <f aca="true" t="shared" si="60" ref="D352:D358">SUM(D353)</f>
        <v>10000</v>
      </c>
      <c r="E352" s="51">
        <f aca="true" t="shared" si="61" ref="E352:E358">SUM(E353)</f>
        <v>0</v>
      </c>
      <c r="F352" s="51">
        <f t="shared" si="59"/>
        <v>10000</v>
      </c>
    </row>
    <row r="353" spans="1:6" ht="25.5">
      <c r="A353" s="47" t="s">
        <v>619</v>
      </c>
      <c r="B353" s="50" t="s">
        <v>80</v>
      </c>
      <c r="C353" s="60" t="s">
        <v>617</v>
      </c>
      <c r="D353" s="51">
        <f t="shared" si="60"/>
        <v>10000</v>
      </c>
      <c r="E353" s="51">
        <f t="shared" si="61"/>
        <v>0</v>
      </c>
      <c r="F353" s="51">
        <f t="shared" si="59"/>
        <v>10000</v>
      </c>
    </row>
    <row r="354" spans="1:6" ht="38.25">
      <c r="A354" s="47" t="s">
        <v>543</v>
      </c>
      <c r="B354" s="50" t="s">
        <v>80</v>
      </c>
      <c r="C354" s="60" t="s">
        <v>544</v>
      </c>
      <c r="D354" s="51">
        <f t="shared" si="60"/>
        <v>10000</v>
      </c>
      <c r="E354" s="51">
        <f t="shared" si="61"/>
        <v>0</v>
      </c>
      <c r="F354" s="51">
        <f t="shared" si="59"/>
        <v>10000</v>
      </c>
    </row>
    <row r="355" spans="1:6" ht="12.75">
      <c r="A355" s="47"/>
      <c r="B355" s="50" t="s">
        <v>80</v>
      </c>
      <c r="C355" s="60" t="s">
        <v>545</v>
      </c>
      <c r="D355" s="51">
        <f>SUM(D356)</f>
        <v>10000</v>
      </c>
      <c r="E355" s="51">
        <f>SUM(E356)</f>
        <v>0</v>
      </c>
      <c r="F355" s="51">
        <f t="shared" si="59"/>
        <v>10000</v>
      </c>
    </row>
    <row r="356" spans="1:6" ht="51">
      <c r="A356" s="47" t="s">
        <v>550</v>
      </c>
      <c r="B356" s="50" t="s">
        <v>80</v>
      </c>
      <c r="C356" s="60" t="s">
        <v>546</v>
      </c>
      <c r="D356" s="51">
        <f t="shared" si="60"/>
        <v>10000</v>
      </c>
      <c r="E356" s="51">
        <f t="shared" si="61"/>
        <v>0</v>
      </c>
      <c r="F356" s="51">
        <f>SUM(D356-E356)</f>
        <v>10000</v>
      </c>
    </row>
    <row r="357" spans="1:6" ht="25.5">
      <c r="A357" s="47" t="s">
        <v>311</v>
      </c>
      <c r="B357" s="50" t="s">
        <v>80</v>
      </c>
      <c r="C357" s="60" t="s">
        <v>547</v>
      </c>
      <c r="D357" s="51">
        <f t="shared" si="60"/>
        <v>10000</v>
      </c>
      <c r="E357" s="51">
        <f t="shared" si="61"/>
        <v>0</v>
      </c>
      <c r="F357" s="51">
        <f t="shared" si="59"/>
        <v>10000</v>
      </c>
    </row>
    <row r="358" spans="1:6" ht="12.75">
      <c r="A358" s="47" t="s">
        <v>81</v>
      </c>
      <c r="B358" s="50" t="s">
        <v>80</v>
      </c>
      <c r="C358" s="60" t="s">
        <v>548</v>
      </c>
      <c r="D358" s="51">
        <f t="shared" si="60"/>
        <v>10000</v>
      </c>
      <c r="E358" s="51">
        <f t="shared" si="61"/>
        <v>0</v>
      </c>
      <c r="F358" s="51">
        <f t="shared" si="59"/>
        <v>10000</v>
      </c>
    </row>
    <row r="359" spans="1:6" ht="12.75">
      <c r="A359" s="47" t="s">
        <v>93</v>
      </c>
      <c r="B359" s="50" t="s">
        <v>80</v>
      </c>
      <c r="C359" s="60" t="s">
        <v>549</v>
      </c>
      <c r="D359" s="51">
        <v>10000</v>
      </c>
      <c r="E359" s="51">
        <v>0</v>
      </c>
      <c r="F359" s="51">
        <f t="shared" si="59"/>
        <v>10000</v>
      </c>
    </row>
    <row r="360" spans="1:6" ht="25.5">
      <c r="A360" s="74" t="s">
        <v>452</v>
      </c>
      <c r="B360" s="75">
        <v>450</v>
      </c>
      <c r="C360" s="65"/>
      <c r="D360" s="76">
        <v>-76800</v>
      </c>
      <c r="E360" s="77" t="s">
        <v>513</v>
      </c>
      <c r="F360" s="78">
        <f t="shared" si="59"/>
        <v>-245088.6</v>
      </c>
    </row>
  </sheetData>
  <sheetProtection/>
  <autoFilter ref="A4:F35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4">
      <selection activeCell="E15" sqref="E15"/>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552</v>
      </c>
    </row>
    <row r="3" spans="1:6" s="21" customFormat="1" ht="51">
      <c r="A3" s="20" t="s">
        <v>98</v>
      </c>
      <c r="B3" s="20" t="s">
        <v>97</v>
      </c>
      <c r="C3" s="20" t="s">
        <v>122</v>
      </c>
      <c r="D3" s="20" t="s">
        <v>111</v>
      </c>
      <c r="E3" s="20" t="s">
        <v>99</v>
      </c>
      <c r="F3" s="20" t="s">
        <v>115</v>
      </c>
    </row>
    <row r="4" spans="1:6" s="40" customFormat="1" ht="12.75">
      <c r="A4" s="43">
        <v>1</v>
      </c>
      <c r="B4" s="44">
        <v>2</v>
      </c>
      <c r="C4" s="44">
        <v>3</v>
      </c>
      <c r="D4" s="44">
        <v>4</v>
      </c>
      <c r="E4" s="44">
        <v>5</v>
      </c>
      <c r="F4" s="44">
        <v>6</v>
      </c>
    </row>
    <row r="5" spans="1:6" s="40" customFormat="1" ht="25.5">
      <c r="A5" s="52" t="s">
        <v>588</v>
      </c>
      <c r="B5" s="50" t="s">
        <v>589</v>
      </c>
      <c r="C5" s="54" t="s">
        <v>613</v>
      </c>
      <c r="D5" s="53">
        <f>SUM(D6)</f>
        <v>76800</v>
      </c>
      <c r="E5" s="53">
        <f>SUM(E6)</f>
        <v>175663.13</v>
      </c>
      <c r="F5" s="53">
        <f>D5-E5</f>
        <v>-98863.13</v>
      </c>
    </row>
    <row r="6" spans="1:6" s="40" customFormat="1" ht="25.5">
      <c r="A6" s="52" t="s">
        <v>526</v>
      </c>
      <c r="B6" s="50" t="s">
        <v>527</v>
      </c>
      <c r="C6" s="54" t="s">
        <v>576</v>
      </c>
      <c r="D6" s="53">
        <f>SUM(D14+D10)</f>
        <v>76800</v>
      </c>
      <c r="E6" s="53">
        <f>SUM(E10+E14)</f>
        <v>175663.13</v>
      </c>
      <c r="F6" s="53">
        <f>D6-E6</f>
        <v>-98863.13</v>
      </c>
    </row>
    <row r="7" spans="1:6" s="40" customFormat="1" ht="12.75">
      <c r="A7" s="52" t="s">
        <v>528</v>
      </c>
      <c r="B7" s="50" t="s">
        <v>529</v>
      </c>
      <c r="C7" s="54" t="s">
        <v>577</v>
      </c>
      <c r="D7" s="53">
        <f aca="true" t="shared" si="0" ref="D7:E9">SUM(D8)</f>
        <v>-11220300</v>
      </c>
      <c r="E7" s="53">
        <f t="shared" si="0"/>
        <v>-575881.32</v>
      </c>
      <c r="F7" s="55" t="s">
        <v>613</v>
      </c>
    </row>
    <row r="8" spans="1:6" s="40" customFormat="1" ht="12.75">
      <c r="A8" s="52" t="s">
        <v>530</v>
      </c>
      <c r="B8" s="50" t="s">
        <v>529</v>
      </c>
      <c r="C8" s="54" t="s">
        <v>578</v>
      </c>
      <c r="D8" s="53">
        <f t="shared" si="0"/>
        <v>-11220300</v>
      </c>
      <c r="E8" s="53">
        <f t="shared" si="0"/>
        <v>-575881.32</v>
      </c>
      <c r="F8" s="55" t="s">
        <v>613</v>
      </c>
    </row>
    <row r="9" spans="1:6" s="40" customFormat="1" ht="25.5">
      <c r="A9" s="52" t="s">
        <v>531</v>
      </c>
      <c r="B9" s="50" t="s">
        <v>529</v>
      </c>
      <c r="C9" s="54" t="s">
        <v>579</v>
      </c>
      <c r="D9" s="53">
        <f t="shared" si="0"/>
        <v>-11220300</v>
      </c>
      <c r="E9" s="53">
        <f t="shared" si="0"/>
        <v>-575881.32</v>
      </c>
      <c r="F9" s="55" t="s">
        <v>613</v>
      </c>
    </row>
    <row r="10" spans="1:6" s="40" customFormat="1" ht="25.5">
      <c r="A10" s="59" t="s">
        <v>585</v>
      </c>
      <c r="B10" s="50" t="s">
        <v>529</v>
      </c>
      <c r="C10" s="54" t="s">
        <v>583</v>
      </c>
      <c r="D10" s="48">
        <v>-11220300</v>
      </c>
      <c r="E10" s="48">
        <v>-575881.32</v>
      </c>
      <c r="F10" s="55" t="s">
        <v>613</v>
      </c>
    </row>
    <row r="11" spans="1:6" s="40" customFormat="1" ht="12.75">
      <c r="A11" s="52" t="s">
        <v>532</v>
      </c>
      <c r="B11" s="50" t="s">
        <v>533</v>
      </c>
      <c r="C11" s="54" t="s">
        <v>580</v>
      </c>
      <c r="D11" s="53">
        <f aca="true" t="shared" si="1" ref="D11:E13">SUM(D12)</f>
        <v>11297100</v>
      </c>
      <c r="E11" s="57">
        <f t="shared" si="1"/>
        <v>751544.45</v>
      </c>
      <c r="F11" s="55" t="s">
        <v>613</v>
      </c>
    </row>
    <row r="12" spans="1:6" s="40" customFormat="1" ht="12.75">
      <c r="A12" s="52" t="s">
        <v>534</v>
      </c>
      <c r="B12" s="50" t="s">
        <v>533</v>
      </c>
      <c r="C12" s="54" t="s">
        <v>581</v>
      </c>
      <c r="D12" s="53">
        <f t="shared" si="1"/>
        <v>11297100</v>
      </c>
      <c r="E12" s="57">
        <f t="shared" si="1"/>
        <v>751544.45</v>
      </c>
      <c r="F12" s="55" t="s">
        <v>613</v>
      </c>
    </row>
    <row r="13" spans="1:6" s="40" customFormat="1" ht="25.5">
      <c r="A13" s="52" t="s">
        <v>551</v>
      </c>
      <c r="B13" s="50" t="s">
        <v>533</v>
      </c>
      <c r="C13" s="54" t="s">
        <v>582</v>
      </c>
      <c r="D13" s="53">
        <f t="shared" si="1"/>
        <v>11297100</v>
      </c>
      <c r="E13" s="57">
        <f t="shared" si="1"/>
        <v>751544.45</v>
      </c>
      <c r="F13" s="55" t="s">
        <v>613</v>
      </c>
    </row>
    <row r="14" spans="1:6" s="40" customFormat="1" ht="25.5">
      <c r="A14" s="59" t="s">
        <v>586</v>
      </c>
      <c r="B14" s="50" t="s">
        <v>533</v>
      </c>
      <c r="C14" s="54" t="s">
        <v>584</v>
      </c>
      <c r="D14" s="53">
        <v>11297100</v>
      </c>
      <c r="E14" s="57">
        <v>751544.45</v>
      </c>
      <c r="F14" s="55" t="s">
        <v>613</v>
      </c>
    </row>
    <row r="16" spans="1:3" ht="12.75">
      <c r="A16" s="27" t="s">
        <v>514</v>
      </c>
      <c r="B16" s="28"/>
      <c r="C16" s="29"/>
    </row>
    <row r="17" spans="1:3" ht="12.75">
      <c r="A17" s="18" t="s">
        <v>116</v>
      </c>
      <c r="B17" s="28"/>
      <c r="C17" s="29"/>
    </row>
    <row r="18" spans="1:4" ht="12.75">
      <c r="A18" s="18"/>
      <c r="B18" s="28"/>
      <c r="C18" s="29"/>
      <c r="D18" s="30"/>
    </row>
    <row r="19" spans="1:4" ht="12.75">
      <c r="A19" s="27" t="s">
        <v>515</v>
      </c>
      <c r="B19" s="28"/>
      <c r="C19" s="29"/>
      <c r="D19" s="30"/>
    </row>
    <row r="20" spans="1:4" ht="12.75">
      <c r="A20" s="18" t="s">
        <v>575</v>
      </c>
      <c r="B20" s="28"/>
      <c r="C20" s="29"/>
      <c r="D20" s="30"/>
    </row>
    <row r="21" spans="1:4" ht="12.75">
      <c r="A21" s="31"/>
      <c r="B21" s="28"/>
      <c r="C21" s="29"/>
      <c r="D21" s="30"/>
    </row>
    <row r="22" spans="1:4" ht="12.75">
      <c r="A22" s="18" t="s">
        <v>516</v>
      </c>
      <c r="B22" s="28"/>
      <c r="C22" s="29"/>
      <c r="D22" s="30"/>
    </row>
    <row r="23" spans="1:4" ht="12.75">
      <c r="A23" s="18" t="s">
        <v>117</v>
      </c>
      <c r="B23" s="28"/>
      <c r="C23" s="29"/>
      <c r="D23" s="30"/>
    </row>
    <row r="24" spans="1:4" ht="12.75">
      <c r="A24" s="18" t="s">
        <v>360</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2002-01-01T06:33:43Z</cp:lastPrinted>
  <dcterms:created xsi:type="dcterms:W3CDTF">2008-08-07T07:37:20Z</dcterms:created>
  <dcterms:modified xsi:type="dcterms:W3CDTF">2014-04-08T01:00:38Z</dcterms:modified>
  <cp:category/>
  <cp:version/>
  <cp:contentType/>
  <cp:contentStatus/>
</cp:coreProperties>
</file>